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Municipalities\03. Allocations\2023-24\"/>
    </mc:Choice>
  </mc:AlternateContent>
  <xr:revisionPtr revIDLastSave="0" documentId="13_ncr:1_{176C6749-DD42-43A0-9AEC-24D25AF327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DC33" sheetId="2" r:id="rId2"/>
    <sheet name="DC34" sheetId="3" r:id="rId3"/>
    <sheet name="DC35" sheetId="4" r:id="rId4"/>
    <sheet name="DC36" sheetId="5" r:id="rId5"/>
    <sheet name="DC47" sheetId="6" r:id="rId6"/>
    <sheet name="LIM331" sheetId="7" r:id="rId7"/>
    <sheet name="LIM332" sheetId="8" r:id="rId8"/>
    <sheet name="LIM333" sheetId="9" r:id="rId9"/>
    <sheet name="LIM334" sheetId="10" r:id="rId10"/>
    <sheet name="LIM335" sheetId="11" r:id="rId11"/>
    <sheet name="LIM341" sheetId="12" r:id="rId12"/>
    <sheet name="LIM343" sheetId="13" r:id="rId13"/>
    <sheet name="LIM344" sheetId="14" r:id="rId14"/>
    <sheet name="LIM345" sheetId="15" r:id="rId15"/>
    <sheet name="LIM351" sheetId="16" r:id="rId16"/>
    <sheet name="LIM353" sheetId="17" r:id="rId17"/>
    <sheet name="LIM354" sheetId="18" r:id="rId18"/>
    <sheet name="LIM355" sheetId="19" r:id="rId19"/>
    <sheet name="LIM361" sheetId="20" r:id="rId20"/>
    <sheet name="LIM362" sheetId="21" r:id="rId21"/>
    <sheet name="LIM366" sheetId="22" r:id="rId22"/>
    <sheet name="LIM367" sheetId="23" r:id="rId23"/>
    <sheet name="LIM368" sheetId="24" r:id="rId24"/>
    <sheet name="LIM471" sheetId="25" r:id="rId25"/>
    <sheet name="LIM472" sheetId="26" r:id="rId26"/>
    <sheet name="LIM473" sheetId="27" r:id="rId27"/>
    <sheet name="LIM476" sheetId="28" r:id="rId28"/>
  </sheets>
  <definedNames>
    <definedName name="_xlnm.Print_Area" localSheetId="1">'DC33'!$A$1:$H$180</definedName>
    <definedName name="_xlnm.Print_Area" localSheetId="2">'DC34'!$A$1:$H$180</definedName>
    <definedName name="_xlnm.Print_Area" localSheetId="3">'DC35'!$A$1:$H$180</definedName>
    <definedName name="_xlnm.Print_Area" localSheetId="4">'DC36'!$A$1:$H$180</definedName>
    <definedName name="_xlnm.Print_Area" localSheetId="5">'DC47'!$A$1:$H$180</definedName>
    <definedName name="_xlnm.Print_Area" localSheetId="6">'LIM331'!$A$1:$H$180</definedName>
    <definedName name="_xlnm.Print_Area" localSheetId="7">'LIM332'!$A$1:$H$180</definedName>
    <definedName name="_xlnm.Print_Area" localSheetId="8">'LIM333'!$A$1:$H$180</definedName>
    <definedName name="_xlnm.Print_Area" localSheetId="9">'LIM334'!$A$1:$H$180</definedName>
    <definedName name="_xlnm.Print_Area" localSheetId="10">'LIM335'!$A$1:$H$180</definedName>
    <definedName name="_xlnm.Print_Area" localSheetId="11">'LIM341'!$A$1:$H$180</definedName>
    <definedName name="_xlnm.Print_Area" localSheetId="12">'LIM343'!$A$1:$H$180</definedName>
    <definedName name="_xlnm.Print_Area" localSheetId="13">'LIM344'!$A$1:$H$180</definedName>
    <definedName name="_xlnm.Print_Area" localSheetId="14">'LIM345'!$A$1:$H$180</definedName>
    <definedName name="_xlnm.Print_Area" localSheetId="15">'LIM351'!$A$1:$H$180</definedName>
    <definedName name="_xlnm.Print_Area" localSheetId="16">'LIM353'!$A$1:$H$180</definedName>
    <definedName name="_xlnm.Print_Area" localSheetId="17">'LIM354'!$A$1:$H$180</definedName>
    <definedName name="_xlnm.Print_Area" localSheetId="18">'LIM355'!$A$1:$H$180</definedName>
    <definedName name="_xlnm.Print_Area" localSheetId="19">'LIM361'!$A$1:$H$180</definedName>
    <definedName name="_xlnm.Print_Area" localSheetId="20">'LIM362'!$A$1:$H$180</definedName>
    <definedName name="_xlnm.Print_Area" localSheetId="21">'LIM366'!$A$1:$H$180</definedName>
    <definedName name="_xlnm.Print_Area" localSheetId="22">'LIM367'!$A$1:$H$180</definedName>
    <definedName name="_xlnm.Print_Area" localSheetId="23">'LIM368'!$A$1:$H$180</definedName>
    <definedName name="_xlnm.Print_Area" localSheetId="24">'LIM471'!$A$1:$H$180</definedName>
    <definedName name="_xlnm.Print_Area" localSheetId="25">'LIM472'!$A$1:$H$180</definedName>
    <definedName name="_xlnm.Print_Area" localSheetId="26">'LIM473'!$A$1:$H$180</definedName>
    <definedName name="_xlnm.Print_Area" localSheetId="27">'LIM476'!$A$1:$H$180</definedName>
    <definedName name="_xlnm.Print_Area" localSheetId="0">Summary!$A$1:$H$180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9" i="1"/>
  <c r="G48" i="1"/>
  <c r="H48" i="1"/>
  <c r="F48" i="1"/>
  <c r="H113" i="2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H45" i="16" s="1"/>
  <c r="H118" i="16" s="1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25"/>
  <c r="G113" i="25"/>
  <c r="F113" i="25"/>
  <c r="H107" i="25"/>
  <c r="G107" i="25"/>
  <c r="F107" i="25"/>
  <c r="H101" i="25"/>
  <c r="G101" i="25"/>
  <c r="F101" i="25"/>
  <c r="H95" i="25"/>
  <c r="G95" i="25"/>
  <c r="F95" i="25"/>
  <c r="H89" i="25"/>
  <c r="G89" i="25"/>
  <c r="F89" i="25"/>
  <c r="H83" i="25"/>
  <c r="G83" i="25"/>
  <c r="F83" i="25"/>
  <c r="H77" i="25"/>
  <c r="G77" i="25"/>
  <c r="F77" i="25"/>
  <c r="H71" i="25"/>
  <c r="G71" i="25"/>
  <c r="F71" i="25"/>
  <c r="H65" i="25"/>
  <c r="G65" i="25"/>
  <c r="F65" i="25"/>
  <c r="H59" i="25"/>
  <c r="G59" i="25"/>
  <c r="F59" i="25"/>
  <c r="H53" i="25"/>
  <c r="G53" i="25"/>
  <c r="F53" i="25"/>
  <c r="H47" i="25"/>
  <c r="G47" i="25"/>
  <c r="F47" i="25"/>
  <c r="H113" i="26"/>
  <c r="G113" i="26"/>
  <c r="F113" i="26"/>
  <c r="H107" i="26"/>
  <c r="G107" i="26"/>
  <c r="F107" i="26"/>
  <c r="H101" i="26"/>
  <c r="G101" i="26"/>
  <c r="F101" i="26"/>
  <c r="H95" i="26"/>
  <c r="G95" i="26"/>
  <c r="F95" i="26"/>
  <c r="H89" i="26"/>
  <c r="G89" i="26"/>
  <c r="F89" i="26"/>
  <c r="H83" i="26"/>
  <c r="G83" i="26"/>
  <c r="F83" i="26"/>
  <c r="H77" i="26"/>
  <c r="G77" i="26"/>
  <c r="F77" i="26"/>
  <c r="H71" i="26"/>
  <c r="G71" i="26"/>
  <c r="F71" i="26"/>
  <c r="H65" i="26"/>
  <c r="G65" i="26"/>
  <c r="F65" i="26"/>
  <c r="H59" i="26"/>
  <c r="G59" i="26"/>
  <c r="F59" i="26"/>
  <c r="H53" i="26"/>
  <c r="G53" i="26"/>
  <c r="F53" i="26"/>
  <c r="H47" i="26"/>
  <c r="G47" i="26"/>
  <c r="F47" i="26"/>
  <c r="H113" i="27"/>
  <c r="G113" i="27"/>
  <c r="F113" i="27"/>
  <c r="H107" i="27"/>
  <c r="G107" i="27"/>
  <c r="F107" i="27"/>
  <c r="H101" i="27"/>
  <c r="G101" i="27"/>
  <c r="F101" i="27"/>
  <c r="H95" i="27"/>
  <c r="G95" i="27"/>
  <c r="F95" i="27"/>
  <c r="H89" i="27"/>
  <c r="G89" i="27"/>
  <c r="F89" i="27"/>
  <c r="H83" i="27"/>
  <c r="G83" i="27"/>
  <c r="F83" i="27"/>
  <c r="H77" i="27"/>
  <c r="G77" i="27"/>
  <c r="F77" i="27"/>
  <c r="H71" i="27"/>
  <c r="G71" i="27"/>
  <c r="F71" i="27"/>
  <c r="H65" i="27"/>
  <c r="G65" i="27"/>
  <c r="F65" i="27"/>
  <c r="H59" i="27"/>
  <c r="G59" i="27"/>
  <c r="F59" i="27"/>
  <c r="H53" i="27"/>
  <c r="G53" i="27"/>
  <c r="F53" i="27"/>
  <c r="H47" i="27"/>
  <c r="G47" i="27"/>
  <c r="F47" i="27"/>
  <c r="H113" i="28"/>
  <c r="G113" i="28"/>
  <c r="F113" i="28"/>
  <c r="H107" i="28"/>
  <c r="G107" i="28"/>
  <c r="F107" i="28"/>
  <c r="H101" i="28"/>
  <c r="G101" i="28"/>
  <c r="F101" i="28"/>
  <c r="H95" i="28"/>
  <c r="G95" i="28"/>
  <c r="F95" i="28"/>
  <c r="H89" i="28"/>
  <c r="G89" i="28"/>
  <c r="F89" i="28"/>
  <c r="H83" i="28"/>
  <c r="G83" i="28"/>
  <c r="F83" i="28"/>
  <c r="H77" i="28"/>
  <c r="G77" i="28"/>
  <c r="F77" i="28"/>
  <c r="H71" i="28"/>
  <c r="G71" i="28"/>
  <c r="F71" i="28"/>
  <c r="H65" i="28"/>
  <c r="G65" i="28"/>
  <c r="F65" i="28"/>
  <c r="H59" i="28"/>
  <c r="G59" i="28"/>
  <c r="F59" i="28"/>
  <c r="H53" i="28"/>
  <c r="G53" i="28"/>
  <c r="F53" i="28"/>
  <c r="H47" i="28"/>
  <c r="G47" i="28"/>
  <c r="F47" i="28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1" i="4"/>
  <c r="H41" i="5"/>
  <c r="G41" i="10"/>
  <c r="F41" i="10"/>
  <c r="F41" i="18"/>
  <c r="H41" i="20"/>
  <c r="H41" i="21"/>
  <c r="G41" i="26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G41" i="9" s="1"/>
  <c r="F39" i="9"/>
  <c r="H39" i="10"/>
  <c r="G39" i="10"/>
  <c r="F39" i="10"/>
  <c r="H39" i="11"/>
  <c r="G39" i="11"/>
  <c r="F39" i="11"/>
  <c r="H39" i="12"/>
  <c r="H41" i="12" s="1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G41" i="17" s="1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G41" i="25" s="1"/>
  <c r="F39" i="25"/>
  <c r="H39" i="26"/>
  <c r="G39" i="26"/>
  <c r="F39" i="26"/>
  <c r="H39" i="27"/>
  <c r="G39" i="27"/>
  <c r="F39" i="27"/>
  <c r="H39" i="28"/>
  <c r="G39" i="28"/>
  <c r="F39" i="28"/>
  <c r="H39" i="1"/>
  <c r="G39" i="1"/>
  <c r="F39" i="1"/>
  <c r="H32" i="2"/>
  <c r="H41" i="2" s="1"/>
  <c r="G32" i="2"/>
  <c r="G41" i="2" s="1"/>
  <c r="F32" i="2"/>
  <c r="F41" i="2" s="1"/>
  <c r="H32" i="3"/>
  <c r="H41" i="3" s="1"/>
  <c r="G32" i="3"/>
  <c r="G41" i="3" s="1"/>
  <c r="F32" i="3"/>
  <c r="F41" i="3" s="1"/>
  <c r="H32" i="4"/>
  <c r="G32" i="4"/>
  <c r="G41" i="4" s="1"/>
  <c r="F32" i="4"/>
  <c r="F41" i="4" s="1"/>
  <c r="H32" i="5"/>
  <c r="G32" i="5"/>
  <c r="G41" i="5" s="1"/>
  <c r="F32" i="5"/>
  <c r="F41" i="5" s="1"/>
  <c r="H32" i="6"/>
  <c r="H41" i="6" s="1"/>
  <c r="G32" i="6"/>
  <c r="G41" i="6" s="1"/>
  <c r="F32" i="6"/>
  <c r="H32" i="7"/>
  <c r="H41" i="7" s="1"/>
  <c r="G32" i="7"/>
  <c r="G41" i="7" s="1"/>
  <c r="F32" i="7"/>
  <c r="F41" i="7" s="1"/>
  <c r="H32" i="8"/>
  <c r="H41" i="8" s="1"/>
  <c r="G32" i="8"/>
  <c r="G41" i="8" s="1"/>
  <c r="F32" i="8"/>
  <c r="F41" i="8" s="1"/>
  <c r="H32" i="9"/>
  <c r="H41" i="9" s="1"/>
  <c r="G32" i="9"/>
  <c r="F32" i="9"/>
  <c r="F41" i="9" s="1"/>
  <c r="H32" i="10"/>
  <c r="H41" i="10" s="1"/>
  <c r="G32" i="10"/>
  <c r="F32" i="10"/>
  <c r="H32" i="11"/>
  <c r="H41" i="11" s="1"/>
  <c r="G32" i="11"/>
  <c r="G41" i="11" s="1"/>
  <c r="F32" i="11"/>
  <c r="F41" i="11" s="1"/>
  <c r="H32" i="12"/>
  <c r="G32" i="12"/>
  <c r="G41" i="12" s="1"/>
  <c r="F32" i="12"/>
  <c r="F41" i="12" s="1"/>
  <c r="H32" i="13"/>
  <c r="H41" i="13" s="1"/>
  <c r="G32" i="13"/>
  <c r="G41" i="13" s="1"/>
  <c r="F32" i="13"/>
  <c r="F41" i="13" s="1"/>
  <c r="H32" i="14"/>
  <c r="H41" i="14" s="1"/>
  <c r="G32" i="14"/>
  <c r="G41" i="14" s="1"/>
  <c r="F32" i="14"/>
  <c r="H32" i="15"/>
  <c r="H41" i="15" s="1"/>
  <c r="G32" i="15"/>
  <c r="G41" i="15" s="1"/>
  <c r="F32" i="15"/>
  <c r="F41" i="15" s="1"/>
  <c r="H32" i="16"/>
  <c r="H41" i="16" s="1"/>
  <c r="G32" i="16"/>
  <c r="G41" i="16" s="1"/>
  <c r="F32" i="16"/>
  <c r="F41" i="16" s="1"/>
  <c r="H32" i="17"/>
  <c r="H41" i="17" s="1"/>
  <c r="G32" i="17"/>
  <c r="F32" i="17"/>
  <c r="F41" i="17" s="1"/>
  <c r="H32" i="18"/>
  <c r="H41" i="18" s="1"/>
  <c r="G32" i="18"/>
  <c r="G41" i="18" s="1"/>
  <c r="F32" i="18"/>
  <c r="H32" i="19"/>
  <c r="H41" i="19" s="1"/>
  <c r="G32" i="19"/>
  <c r="G41" i="19" s="1"/>
  <c r="F32" i="19"/>
  <c r="F41" i="19" s="1"/>
  <c r="H32" i="20"/>
  <c r="G32" i="20"/>
  <c r="G41" i="20" s="1"/>
  <c r="F32" i="20"/>
  <c r="F41" i="20" s="1"/>
  <c r="H32" i="21"/>
  <c r="G32" i="21"/>
  <c r="G41" i="21" s="1"/>
  <c r="F32" i="21"/>
  <c r="F41" i="21" s="1"/>
  <c r="H32" i="22"/>
  <c r="H41" i="22" s="1"/>
  <c r="G32" i="22"/>
  <c r="G41" i="22" s="1"/>
  <c r="F32" i="22"/>
  <c r="H32" i="23"/>
  <c r="H41" i="23" s="1"/>
  <c r="G32" i="23"/>
  <c r="G41" i="23" s="1"/>
  <c r="F32" i="23"/>
  <c r="F41" i="23" s="1"/>
  <c r="H32" i="24"/>
  <c r="H41" i="24" s="1"/>
  <c r="G32" i="24"/>
  <c r="G41" i="24" s="1"/>
  <c r="F32" i="24"/>
  <c r="F41" i="24" s="1"/>
  <c r="H32" i="25"/>
  <c r="H41" i="25" s="1"/>
  <c r="G32" i="25"/>
  <c r="F32" i="25"/>
  <c r="F41" i="25" s="1"/>
  <c r="H32" i="26"/>
  <c r="H41" i="26" s="1"/>
  <c r="G32" i="26"/>
  <c r="F32" i="26"/>
  <c r="F41" i="26" s="1"/>
  <c r="H32" i="27"/>
  <c r="H41" i="27" s="1"/>
  <c r="G32" i="27"/>
  <c r="G41" i="27" s="1"/>
  <c r="F32" i="27"/>
  <c r="F41" i="27" s="1"/>
  <c r="H32" i="28"/>
  <c r="H41" i="28" s="1"/>
  <c r="G32" i="28"/>
  <c r="G41" i="28" s="1"/>
  <c r="F32" i="28"/>
  <c r="F41" i="28" s="1"/>
  <c r="H32" i="1"/>
  <c r="H41" i="1" s="1"/>
  <c r="G32" i="1"/>
  <c r="G41" i="1" s="1"/>
  <c r="F32" i="1"/>
  <c r="F41" i="1" s="1"/>
  <c r="H30" i="5"/>
  <c r="G30" i="10"/>
  <c r="F30" i="15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1"/>
  <c r="G20" i="1"/>
  <c r="F20" i="1"/>
  <c r="H7" i="2"/>
  <c r="H30" i="2" s="1"/>
  <c r="G7" i="2"/>
  <c r="G30" i="2" s="1"/>
  <c r="F7" i="2"/>
  <c r="F30" i="2" s="1"/>
  <c r="H7" i="3"/>
  <c r="H30" i="3" s="1"/>
  <c r="G7" i="3"/>
  <c r="G30" i="3" s="1"/>
  <c r="F7" i="3"/>
  <c r="H7" i="4"/>
  <c r="H30" i="4" s="1"/>
  <c r="G7" i="4"/>
  <c r="G30" i="4" s="1"/>
  <c r="F7" i="4"/>
  <c r="F30" i="4" s="1"/>
  <c r="H7" i="5"/>
  <c r="G7" i="5"/>
  <c r="G30" i="5" s="1"/>
  <c r="G42" i="5" s="1"/>
  <c r="F7" i="5"/>
  <c r="F30" i="5" s="1"/>
  <c r="H7" i="6"/>
  <c r="H30" i="6" s="1"/>
  <c r="G7" i="6"/>
  <c r="F7" i="6"/>
  <c r="F30" i="6" s="1"/>
  <c r="H7" i="7"/>
  <c r="H30" i="7" s="1"/>
  <c r="H42" i="7" s="1"/>
  <c r="G7" i="7"/>
  <c r="G30" i="7" s="1"/>
  <c r="G42" i="7" s="1"/>
  <c r="F7" i="7"/>
  <c r="F30" i="7" s="1"/>
  <c r="H7" i="8"/>
  <c r="H30" i="8" s="1"/>
  <c r="G7" i="8"/>
  <c r="G30" i="8" s="1"/>
  <c r="F7" i="8"/>
  <c r="F30" i="8" s="1"/>
  <c r="H7" i="9"/>
  <c r="G7" i="9"/>
  <c r="G30" i="9" s="1"/>
  <c r="F7" i="9"/>
  <c r="F30" i="9" s="1"/>
  <c r="H7" i="10"/>
  <c r="H30" i="10" s="1"/>
  <c r="G7" i="10"/>
  <c r="F7" i="10"/>
  <c r="F30" i="10" s="1"/>
  <c r="H7" i="11"/>
  <c r="H30" i="11" s="1"/>
  <c r="G7" i="11"/>
  <c r="G30" i="11" s="1"/>
  <c r="G42" i="11" s="1"/>
  <c r="F7" i="11"/>
  <c r="H7" i="12"/>
  <c r="H30" i="12" s="1"/>
  <c r="G7" i="12"/>
  <c r="G30" i="12" s="1"/>
  <c r="F7" i="12"/>
  <c r="F30" i="12" s="1"/>
  <c r="F42" i="12" s="1"/>
  <c r="H7" i="13"/>
  <c r="H30" i="13" s="1"/>
  <c r="H42" i="13" s="1"/>
  <c r="G7" i="13"/>
  <c r="G30" i="13" s="1"/>
  <c r="G42" i="13" s="1"/>
  <c r="F7" i="13"/>
  <c r="F30" i="13" s="1"/>
  <c r="H7" i="14"/>
  <c r="H30" i="14" s="1"/>
  <c r="G7" i="14"/>
  <c r="F7" i="14"/>
  <c r="F30" i="14" s="1"/>
  <c r="H7" i="15"/>
  <c r="H30" i="15" s="1"/>
  <c r="H42" i="15" s="1"/>
  <c r="G7" i="15"/>
  <c r="G30" i="15" s="1"/>
  <c r="F7" i="15"/>
  <c r="H7" i="16"/>
  <c r="H30" i="16" s="1"/>
  <c r="G7" i="16"/>
  <c r="G30" i="16" s="1"/>
  <c r="F7" i="16"/>
  <c r="F30" i="16" s="1"/>
  <c r="F42" i="16" s="1"/>
  <c r="H7" i="17"/>
  <c r="G7" i="17"/>
  <c r="G30" i="17" s="1"/>
  <c r="G42" i="17" s="1"/>
  <c r="F7" i="17"/>
  <c r="F30" i="17" s="1"/>
  <c r="H7" i="18"/>
  <c r="H30" i="18" s="1"/>
  <c r="G7" i="18"/>
  <c r="G30" i="18" s="1"/>
  <c r="F7" i="18"/>
  <c r="F30" i="18" s="1"/>
  <c r="F42" i="18" s="1"/>
  <c r="H7" i="19"/>
  <c r="H30" i="19" s="1"/>
  <c r="G7" i="19"/>
  <c r="G30" i="19" s="1"/>
  <c r="F7" i="19"/>
  <c r="H7" i="20"/>
  <c r="H30" i="20" s="1"/>
  <c r="G7" i="20"/>
  <c r="G30" i="20" s="1"/>
  <c r="F7" i="20"/>
  <c r="F30" i="20" s="1"/>
  <c r="F42" i="20" s="1"/>
  <c r="H7" i="21"/>
  <c r="H30" i="21" s="1"/>
  <c r="G7" i="21"/>
  <c r="G30" i="21" s="1"/>
  <c r="G42" i="21" s="1"/>
  <c r="F7" i="21"/>
  <c r="F30" i="21" s="1"/>
  <c r="H7" i="22"/>
  <c r="H30" i="22" s="1"/>
  <c r="G7" i="22"/>
  <c r="G30" i="22" s="1"/>
  <c r="F7" i="22"/>
  <c r="F30" i="22" s="1"/>
  <c r="H7" i="23"/>
  <c r="H30" i="23" s="1"/>
  <c r="H42" i="23" s="1"/>
  <c r="G7" i="23"/>
  <c r="G30" i="23" s="1"/>
  <c r="G42" i="23" s="1"/>
  <c r="F7" i="23"/>
  <c r="F30" i="23" s="1"/>
  <c r="H7" i="24"/>
  <c r="H30" i="24" s="1"/>
  <c r="G7" i="24"/>
  <c r="G30" i="24" s="1"/>
  <c r="F7" i="24"/>
  <c r="F30" i="24" s="1"/>
  <c r="H7" i="25"/>
  <c r="H30" i="25" s="1"/>
  <c r="H42" i="25" s="1"/>
  <c r="G7" i="25"/>
  <c r="G30" i="25" s="1"/>
  <c r="G42" i="25" s="1"/>
  <c r="F7" i="25"/>
  <c r="F30" i="25" s="1"/>
  <c r="H7" i="26"/>
  <c r="H30" i="26" s="1"/>
  <c r="G7" i="26"/>
  <c r="G30" i="26" s="1"/>
  <c r="F7" i="26"/>
  <c r="F30" i="26" s="1"/>
  <c r="H7" i="27"/>
  <c r="H30" i="27" s="1"/>
  <c r="G7" i="27"/>
  <c r="G30" i="27" s="1"/>
  <c r="G42" i="27" s="1"/>
  <c r="F7" i="27"/>
  <c r="F30" i="27" s="1"/>
  <c r="H7" i="28"/>
  <c r="H30" i="28" s="1"/>
  <c r="G7" i="28"/>
  <c r="G30" i="28" s="1"/>
  <c r="F7" i="28"/>
  <c r="F30" i="28" s="1"/>
  <c r="F42" i="28" s="1"/>
  <c r="H7" i="1"/>
  <c r="H30" i="1" s="1"/>
  <c r="H42" i="1" s="1"/>
  <c r="G7" i="1"/>
  <c r="G30" i="1" s="1"/>
  <c r="G42" i="1" s="1"/>
  <c r="F7" i="1"/>
  <c r="F30" i="1" s="1"/>
  <c r="H47" i="1" l="1"/>
  <c r="H45" i="1" s="1"/>
  <c r="H118" i="1" s="1"/>
  <c r="G47" i="1"/>
  <c r="G45" i="1" s="1"/>
  <c r="G118" i="1" s="1"/>
  <c r="F47" i="1"/>
  <c r="F45" i="1" s="1"/>
  <c r="F118" i="1" s="1"/>
  <c r="H45" i="10"/>
  <c r="H118" i="10" s="1"/>
  <c r="F45" i="10"/>
  <c r="F118" i="10" s="1"/>
  <c r="H45" i="8"/>
  <c r="H118" i="8" s="1"/>
  <c r="G45" i="2"/>
  <c r="G118" i="2" s="1"/>
  <c r="G45" i="27"/>
  <c r="G118" i="27" s="1"/>
  <c r="F45" i="2"/>
  <c r="F118" i="2" s="1"/>
  <c r="H45" i="2"/>
  <c r="H118" i="2" s="1"/>
  <c r="F42" i="26"/>
  <c r="G45" i="11"/>
  <c r="G118" i="11" s="1"/>
  <c r="F45" i="11"/>
  <c r="F118" i="11" s="1"/>
  <c r="F42" i="15"/>
  <c r="H45" i="13"/>
  <c r="H118" i="13" s="1"/>
  <c r="G45" i="13"/>
  <c r="G118" i="13" s="1"/>
  <c r="G45" i="3"/>
  <c r="G118" i="3" s="1"/>
  <c r="H42" i="27"/>
  <c r="H42" i="10"/>
  <c r="F45" i="24"/>
  <c r="F118" i="24" s="1"/>
  <c r="H45" i="24"/>
  <c r="H118" i="24" s="1"/>
  <c r="F45" i="18"/>
  <c r="F118" i="18" s="1"/>
  <c r="H45" i="18"/>
  <c r="H118" i="18" s="1"/>
  <c r="H45" i="5"/>
  <c r="H118" i="5" s="1"/>
  <c r="G45" i="5"/>
  <c r="G118" i="5" s="1"/>
  <c r="G42" i="9"/>
  <c r="G42" i="26"/>
  <c r="F30" i="19"/>
  <c r="F42" i="19" s="1"/>
  <c r="H30" i="17"/>
  <c r="H42" i="17" s="1"/>
  <c r="G30" i="14"/>
  <c r="F30" i="11"/>
  <c r="H30" i="9"/>
  <c r="H42" i="9" s="1"/>
  <c r="G30" i="6"/>
  <c r="F30" i="3"/>
  <c r="F41" i="22"/>
  <c r="F42" i="22" s="1"/>
  <c r="F41" i="14"/>
  <c r="F42" i="14" s="1"/>
  <c r="F41" i="6"/>
  <c r="F42" i="6" s="1"/>
  <c r="H45" i="28"/>
  <c r="H118" i="28" s="1"/>
  <c r="H45" i="20"/>
  <c r="H118" i="20" s="1"/>
  <c r="F45" i="13"/>
  <c r="F118" i="13" s="1"/>
  <c r="H45" i="12"/>
  <c r="H118" i="12" s="1"/>
  <c r="H42" i="19"/>
  <c r="H42" i="11"/>
  <c r="H42" i="3"/>
  <c r="H42" i="14"/>
  <c r="F45" i="25"/>
  <c r="F118" i="25" s="1"/>
  <c r="G45" i="24"/>
  <c r="G118" i="24" s="1"/>
  <c r="G45" i="18"/>
  <c r="G118" i="18" s="1"/>
  <c r="F45" i="5"/>
  <c r="F118" i="5" s="1"/>
  <c r="H45" i="4"/>
  <c r="H118" i="4" s="1"/>
  <c r="F42" i="2"/>
  <c r="G45" i="21"/>
  <c r="G118" i="21" s="1"/>
  <c r="F45" i="21"/>
  <c r="F118" i="21" s="1"/>
  <c r="G45" i="10"/>
  <c r="G118" i="10" s="1"/>
  <c r="G45" i="23"/>
  <c r="G118" i="23" s="1"/>
  <c r="G45" i="22"/>
  <c r="G118" i="22" s="1"/>
  <c r="H45" i="21"/>
  <c r="H118" i="21" s="1"/>
  <c r="G45" i="19"/>
  <c r="G118" i="19" s="1"/>
  <c r="F45" i="6"/>
  <c r="F118" i="6" s="1"/>
  <c r="H45" i="17"/>
  <c r="H118" i="17" s="1"/>
  <c r="F45" i="3"/>
  <c r="F118" i="3" s="1"/>
  <c r="F45" i="23"/>
  <c r="F118" i="23" s="1"/>
  <c r="F45" i="22"/>
  <c r="F118" i="22" s="1"/>
  <c r="H45" i="22"/>
  <c r="H118" i="22" s="1"/>
  <c r="F45" i="19"/>
  <c r="F118" i="19" s="1"/>
  <c r="G45" i="6"/>
  <c r="G118" i="6" s="1"/>
  <c r="H45" i="6"/>
  <c r="H118" i="6" s="1"/>
  <c r="H45" i="25"/>
  <c r="H118" i="25" s="1"/>
  <c r="G45" i="25"/>
  <c r="G118" i="25" s="1"/>
  <c r="F45" i="17"/>
  <c r="F118" i="17" s="1"/>
  <c r="G45" i="17"/>
  <c r="G118" i="17" s="1"/>
  <c r="G45" i="15"/>
  <c r="G118" i="15" s="1"/>
  <c r="F45" i="15"/>
  <c r="F118" i="15" s="1"/>
  <c r="F45" i="14"/>
  <c r="F118" i="14" s="1"/>
  <c r="G45" i="14"/>
  <c r="G118" i="14" s="1"/>
  <c r="H45" i="14"/>
  <c r="H118" i="14" s="1"/>
  <c r="H45" i="9"/>
  <c r="H118" i="9" s="1"/>
  <c r="F45" i="9"/>
  <c r="F118" i="9" s="1"/>
  <c r="G45" i="9"/>
  <c r="G118" i="9" s="1"/>
  <c r="G45" i="7"/>
  <c r="G118" i="7" s="1"/>
  <c r="F45" i="7"/>
  <c r="F118" i="7" s="1"/>
  <c r="F45" i="26"/>
  <c r="F118" i="26" s="1"/>
  <c r="G45" i="26"/>
  <c r="G118" i="26" s="1"/>
  <c r="H45" i="26"/>
  <c r="H118" i="26" s="1"/>
  <c r="F42" i="8"/>
  <c r="H42" i="26"/>
  <c r="H42" i="2"/>
  <c r="G42" i="10"/>
  <c r="F42" i="24"/>
  <c r="H42" i="18"/>
  <c r="F45" i="27"/>
  <c r="F118" i="27" s="1"/>
  <c r="G42" i="28"/>
  <c r="G42" i="12"/>
  <c r="F42" i="10"/>
  <c r="G42" i="15"/>
  <c r="F42" i="4"/>
  <c r="H42" i="28"/>
  <c r="H42" i="12"/>
  <c r="F45" i="28"/>
  <c r="F118" i="28" s="1"/>
  <c r="G45" i="28"/>
  <c r="G118" i="28" s="1"/>
  <c r="F45" i="20"/>
  <c r="F118" i="20" s="1"/>
  <c r="G45" i="20"/>
  <c r="G118" i="20" s="1"/>
  <c r="G42" i="19"/>
  <c r="G42" i="3"/>
  <c r="H42" i="22"/>
  <c r="H42" i="6"/>
  <c r="H42" i="5"/>
  <c r="H42" i="21"/>
  <c r="F42" i="27"/>
  <c r="F42" i="23"/>
  <c r="G42" i="22"/>
  <c r="G42" i="18"/>
  <c r="G42" i="14"/>
  <c r="F42" i="11"/>
  <c r="F42" i="7"/>
  <c r="G42" i="6"/>
  <c r="F42" i="3"/>
  <c r="G42" i="2"/>
  <c r="F42" i="17"/>
  <c r="F45" i="16"/>
  <c r="F118" i="16" s="1"/>
  <c r="G45" i="16"/>
  <c r="G118" i="16" s="1"/>
  <c r="F45" i="12"/>
  <c r="F118" i="12" s="1"/>
  <c r="G45" i="12"/>
  <c r="G118" i="12" s="1"/>
  <c r="F45" i="8"/>
  <c r="F118" i="8" s="1"/>
  <c r="G45" i="8"/>
  <c r="G118" i="8" s="1"/>
  <c r="F45" i="4"/>
  <c r="F118" i="4" s="1"/>
  <c r="G45" i="4"/>
  <c r="G118" i="4" s="1"/>
  <c r="F42" i="1"/>
  <c r="G42" i="24"/>
  <c r="F42" i="21"/>
  <c r="G42" i="16"/>
  <c r="F42" i="13"/>
  <c r="G42" i="8"/>
  <c r="F42" i="5"/>
  <c r="F42" i="25"/>
  <c r="G42" i="20"/>
  <c r="F42" i="9"/>
  <c r="G42" i="4"/>
  <c r="H45" i="27"/>
  <c r="H118" i="27" s="1"/>
  <c r="H45" i="23"/>
  <c r="H118" i="23" s="1"/>
  <c r="H45" i="19"/>
  <c r="H118" i="19" s="1"/>
  <c r="H45" i="15"/>
  <c r="H118" i="15" s="1"/>
  <c r="H45" i="11"/>
  <c r="H118" i="11" s="1"/>
  <c r="H45" i="7"/>
  <c r="H118" i="7" s="1"/>
  <c r="H45" i="3"/>
  <c r="H118" i="3" s="1"/>
  <c r="H42" i="24"/>
  <c r="H42" i="16"/>
  <c r="H42" i="8"/>
  <c r="H42" i="20"/>
  <c r="H42" i="4"/>
</calcChain>
</file>

<file path=xl/sharedStrings.xml><?xml version="1.0" encoding="utf-8"?>
<sst xmlns="http://schemas.openxmlformats.org/spreadsheetml/2006/main" count="1624" uniqueCount="76">
  <si>
    <t>LOCAL GOVERNMENT MTEF ALLOCATIONS: 2023/24 - 2025/26</t>
  </si>
  <si>
    <t/>
  </si>
  <si>
    <t xml:space="preserve">
Summary</t>
  </si>
  <si>
    <t>2023/24
 R thousands</t>
  </si>
  <si>
    <t>2024/25
 R thousands</t>
  </si>
  <si>
    <t>2025/26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</si>
  <si>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</si>
  <si>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</si>
  <si>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</si>
  <si>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</si>
  <si>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</si>
  <si>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</si>
  <si>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</si>
  <si>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</si>
  <si>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</si>
  <si>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</si>
  <si>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</si>
  <si>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</si>
  <si>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</si>
  <si>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</si>
  <si>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</si>
  <si>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</si>
  <si>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</si>
  <si>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</si>
  <si>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</si>
  <si>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</si>
  <si>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</si>
  <si>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</si>
  <si>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</si>
  <si>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</si>
  <si>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</si>
  <si>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</si>
  <si>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</si>
  <si>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</si>
  <si>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</si>
  <si>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</si>
  <si>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</si>
  <si>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</si>
  <si>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</si>
  <si>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</si>
  <si>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</si>
  <si>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</si>
  <si>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DC33   Mopani</t>
  </si>
  <si>
    <t xml:space="preserve">
C DC34   Vhembe</t>
  </si>
  <si>
    <t xml:space="preserve">
C DC35   Capricorn</t>
  </si>
  <si>
    <t xml:space="preserve">
C DC36   Waterberg</t>
  </si>
  <si>
    <t xml:space="preserve">
C DC47   Sekhukhune</t>
  </si>
  <si>
    <t xml:space="preserve">
B LIM331 Greater Giyani</t>
  </si>
  <si>
    <t xml:space="preserve">
B LIM332 Greater Letaba</t>
  </si>
  <si>
    <t xml:space="preserve">
B LIM333 Greater Tzaneen</t>
  </si>
  <si>
    <t xml:space="preserve">
B LIM334 Ba-Phalaborwa</t>
  </si>
  <si>
    <t xml:space="preserve">
B LIM335 Maruleng</t>
  </si>
  <si>
    <t xml:space="preserve">
B LIM341 Musina</t>
  </si>
  <si>
    <t xml:space="preserve">
B LIM343 Thulamela</t>
  </si>
  <si>
    <t xml:space="preserve">
B LIM344 Makhado</t>
  </si>
  <si>
    <t xml:space="preserve">
B LIM345 Collins Chabane</t>
  </si>
  <si>
    <t xml:space="preserve">
B LIM351 Blouberg</t>
  </si>
  <si>
    <t xml:space="preserve">
B LIM353 Molemole</t>
  </si>
  <si>
    <t xml:space="preserve">
B LIM354 Polokwane</t>
  </si>
  <si>
    <t xml:space="preserve">
B LIM355 Lepelle-Nkumpi</t>
  </si>
  <si>
    <t xml:space="preserve">
B LIM361 Thabazimbi</t>
  </si>
  <si>
    <t xml:space="preserve">
B LIM362 Lephalale</t>
  </si>
  <si>
    <t xml:space="preserve">
B LIM366 Bela Bela</t>
  </si>
  <si>
    <t xml:space="preserve">
B LIM367 Mogalakwena</t>
  </si>
  <si>
    <t xml:space="preserve">
B LIM368 Modimolle-Mookgopong</t>
  </si>
  <si>
    <t xml:space="preserve">
B LIM471 Ephraim Mogale</t>
  </si>
  <si>
    <t xml:space="preserve">
B LIM472 Elias Motsoaledi</t>
  </si>
  <si>
    <t xml:space="preserve">
B LIM473 Makhuduthamaga</t>
  </si>
  <si>
    <t xml:space="preserve">
B LIM476 Tubatse Fetakgomo</t>
  </si>
  <si>
    <t>Transfers from Provincial Departments</t>
  </si>
  <si>
    <t>Municipal Allocations from Provincial Departments</t>
  </si>
  <si>
    <t>of which</t>
  </si>
  <si>
    <t>Total: Transfers from Provincial Departments</t>
  </si>
  <si>
    <t xml:space="preserve">Cooperative Governance , Human Settlement and Traditional Affairs   </t>
  </si>
  <si>
    <t>Human Settlements Development Grant</t>
  </si>
  <si>
    <t>Informal Settlements Upgrading Partnership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</si>
</sst>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5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50"/>
  <sheetViews>
    <sheetView showGridLines="0" tabSelected="1" topLeftCell="A35" zoomScale="80" zoomScaleNormal="80" workbookViewId="0">
      <selection activeCell="F49" sqref="F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12800618000</v>
      </c>
      <c r="G5" s="3">
        <v>13773722000</v>
      </c>
      <c r="H5" s="3">
        <v>14158645000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5215449000</v>
      </c>
      <c r="G7" s="4">
        <f>SUM(G8:G19)</f>
        <v>5340775000</v>
      </c>
      <c r="H7" s="4">
        <f>SUM(H8:H19)</f>
        <v>5601935000</v>
      </c>
    </row>
    <row r="8" spans="5:8" ht="13" x14ac:dyDescent="0.3">
      <c r="E8" s="26" t="s">
        <v>11</v>
      </c>
      <c r="F8" s="11">
        <v>3519856000</v>
      </c>
      <c r="G8" s="11">
        <v>3658791000</v>
      </c>
      <c r="H8" s="11">
        <v>3829153000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>
        <v>213978000</v>
      </c>
      <c r="G10" s="19">
        <v>215668000</v>
      </c>
      <c r="H10" s="19">
        <v>211834000</v>
      </c>
    </row>
    <row r="11" spans="5:8" ht="13" x14ac:dyDescent="0.3">
      <c r="E11" s="26" t="s">
        <v>14</v>
      </c>
      <c r="F11" s="11">
        <v>344014000</v>
      </c>
      <c r="G11" s="11">
        <v>323488000</v>
      </c>
      <c r="H11" s="11">
        <v>337980000</v>
      </c>
    </row>
    <row r="12" spans="5:8" ht="13" x14ac:dyDescent="0.3">
      <c r="E12" s="26" t="s">
        <v>15</v>
      </c>
      <c r="F12" s="19">
        <v>57168000</v>
      </c>
      <c r="G12" s="19">
        <v>28834000</v>
      </c>
      <c r="H12" s="19">
        <v>34000000</v>
      </c>
    </row>
    <row r="13" spans="5:8" ht="13" x14ac:dyDescent="0.3">
      <c r="E13" s="26" t="s">
        <v>16</v>
      </c>
      <c r="F13" s="19">
        <v>12137000</v>
      </c>
      <c r="G13" s="19">
        <v>12682000</v>
      </c>
      <c r="H13" s="19">
        <v>13250000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161539000</v>
      </c>
      <c r="G15" s="11">
        <v>126013000</v>
      </c>
      <c r="H15" s="11">
        <v>155509000</v>
      </c>
    </row>
    <row r="16" spans="5:8" ht="13" x14ac:dyDescent="0.3">
      <c r="E16" s="26" t="s">
        <v>19</v>
      </c>
      <c r="F16" s="11">
        <v>470808000</v>
      </c>
      <c r="G16" s="11">
        <v>547982000</v>
      </c>
      <c r="H16" s="11">
        <v>572532000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435949000</v>
      </c>
      <c r="G18" s="11">
        <v>427317000</v>
      </c>
      <c r="H18" s="11">
        <v>447677000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191566000</v>
      </c>
      <c r="G20" s="3">
        <f>SUM(G21:G29)</f>
        <v>94938000</v>
      </c>
      <c r="H20" s="3">
        <f>SUM(H21:H29)</f>
        <v>85678000</v>
      </c>
    </row>
    <row r="21" spans="5:8" ht="13" x14ac:dyDescent="0.3">
      <c r="E21" s="26" t="s">
        <v>24</v>
      </c>
      <c r="F21" s="19">
        <v>61520000</v>
      </c>
      <c r="G21" s="19">
        <v>62938000</v>
      </c>
      <c r="H21" s="19">
        <v>65178000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88446000</v>
      </c>
      <c r="G23" s="11"/>
      <c r="H23" s="11"/>
    </row>
    <row r="24" spans="5:8" ht="13" x14ac:dyDescent="0.3">
      <c r="E24" s="26" t="s">
        <v>27</v>
      </c>
      <c r="F24" s="11">
        <v>14000000</v>
      </c>
      <c r="G24" s="11">
        <v>14500000</v>
      </c>
      <c r="H24" s="11">
        <v>15500000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27600000</v>
      </c>
      <c r="G26" s="11">
        <v>17500000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18207633000</v>
      </c>
      <c r="G30" s="18">
        <f>+G5+G6+G7+G20</f>
        <v>19209435000</v>
      </c>
      <c r="H30" s="18">
        <f>+H5+H6+H7+H20</f>
        <v>19846258000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1685297000</v>
      </c>
      <c r="G32" s="3">
        <f>SUM(G33:G38)</f>
        <v>1849516000</v>
      </c>
      <c r="H32" s="3">
        <f>SUM(H33:H38)</f>
        <v>1855832000</v>
      </c>
    </row>
    <row r="33" spans="5:8" ht="13" x14ac:dyDescent="0.3">
      <c r="E33" s="26" t="s">
        <v>18</v>
      </c>
      <c r="F33" s="11">
        <v>700000000</v>
      </c>
      <c r="G33" s="11">
        <v>879383000</v>
      </c>
      <c r="H33" s="11">
        <v>918292000</v>
      </c>
    </row>
    <row r="34" spans="5:8" ht="13" x14ac:dyDescent="0.3">
      <c r="E34" s="26" t="s">
        <v>36</v>
      </c>
      <c r="F34" s="11">
        <v>503223000</v>
      </c>
      <c r="G34" s="11">
        <v>533660000</v>
      </c>
      <c r="H34" s="11">
        <v>488076000</v>
      </c>
    </row>
    <row r="35" spans="5:8" ht="13" x14ac:dyDescent="0.3">
      <c r="E35" s="26" t="s">
        <v>37</v>
      </c>
      <c r="F35" s="11">
        <v>3600000</v>
      </c>
      <c r="G35" s="11">
        <v>6500000</v>
      </c>
      <c r="H35" s="11">
        <v>5100000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478474000</v>
      </c>
      <c r="G37" s="11">
        <v>429973000</v>
      </c>
      <c r="H37" s="11">
        <v>444364000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1685297000</v>
      </c>
      <c r="G41" s="30">
        <f>+G32+G39</f>
        <v>1849516000</v>
      </c>
      <c r="H41" s="30">
        <f>+H32+H39</f>
        <v>1855832000</v>
      </c>
    </row>
    <row r="42" spans="5:8" ht="14" x14ac:dyDescent="0.3">
      <c r="E42" s="29" t="s">
        <v>41</v>
      </c>
      <c r="F42" s="30">
        <f>+F30+F41</f>
        <v>19892930000</v>
      </c>
      <c r="G42" s="30">
        <f>+G30+G41</f>
        <v>21058951000</v>
      </c>
      <c r="H42" s="30">
        <f>+H30+H41</f>
        <v>21702090000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1224401000</v>
      </c>
      <c r="G45" s="4">
        <f>SUM(G47+G53+G59+G65+G71+G77+G83+G89+G95+G101+G107+G113)</f>
        <v>1282555000</v>
      </c>
      <c r="H45" s="4">
        <f>SUM(H47+H53+H59+H65+H71+H77+H83+H89+H95+H101+H107+H113)</f>
        <v>1339981000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1224401000</v>
      </c>
      <c r="G47" s="3">
        <f>SUM(G48:G51)</f>
        <v>1282555000</v>
      </c>
      <c r="H47" s="3">
        <f>SUM(H48:H51)</f>
        <v>1339981000</v>
      </c>
    </row>
    <row r="48" spans="5:8" x14ac:dyDescent="0.25">
      <c r="E48" s="6" t="s">
        <v>74</v>
      </c>
      <c r="F48" s="7">
        <f>'LIM331'!F48+'LIM332'!F48+'LIM333'!F48+'LIM334'!F48+'LIM335'!F48+'LIM341'!F48+'LIM343'!F48+'LIM344'!F48+'LIM345'!F48+'LIM351'!F48+'LIM353'!F48+'LIM354'!F48+'LIM355'!F48+'LIM361'!F48+'LIM362'!F48+'LIM366'!F48+'LIM367'!F48+'LIM368'!F48+'LIM471'!F48+'LIM472'!F48+'LIM473'!F48+'LIM476'!F48</f>
        <v>943060000</v>
      </c>
      <c r="G48" s="8">
        <f>'LIM331'!G48+'LIM332'!G48+'LIM333'!G48+'LIM334'!G48+'LIM335'!G48+'LIM341'!G48+'LIM343'!G48+'LIM344'!G48+'LIM345'!G48+'LIM351'!G48+'LIM353'!G48+'LIM354'!G48+'LIM355'!G48+'LIM361'!G48+'LIM362'!G48+'LIM366'!G48+'LIM367'!G48+'LIM368'!G48+'LIM471'!G48+'LIM472'!G48+'LIM473'!G48+'LIM476'!G48</f>
        <v>988579000</v>
      </c>
      <c r="H48" s="9">
        <f>'LIM331'!H48+'LIM332'!H48+'LIM333'!H48+'LIM334'!H48+'LIM335'!H48+'LIM341'!H48+'LIM343'!H48+'LIM344'!H48+'LIM345'!H48+'LIM351'!H48+'LIM353'!H48+'LIM354'!H48+'LIM355'!H48+'LIM361'!H48+'LIM362'!H48+'LIM366'!H48+'LIM367'!H48+'LIM368'!H48+'LIM471'!H48+'LIM472'!H48+'LIM473'!H48+'LIM476'!H48</f>
        <v>1032835000</v>
      </c>
    </row>
    <row r="49" spans="5:8" x14ac:dyDescent="0.25">
      <c r="E49" s="6" t="s">
        <v>75</v>
      </c>
      <c r="F49" s="10">
        <f>'LIM331'!F49+'LIM332'!F49+'LIM333'!F49+'LIM334'!F49+'LIM335'!F49+'LIM341'!F49+'LIM343'!F49+'LIM344'!F49+'LIM345'!F49+'LIM351'!F49+'LIM353'!F49+'LIM354'!F49+'LIM355'!F49+'LIM361'!F49+'LIM362'!F49+'LIM366'!F49+'LIM367'!F49+'LIM368'!F49+'LIM471'!F49+'LIM472'!F49+'LIM473'!F49+'LIM476'!F49</f>
        <v>281341000</v>
      </c>
      <c r="G49" s="11">
        <f>'LIM331'!G49+'LIM332'!G49+'LIM333'!G49+'LIM334'!G49+'LIM335'!G49+'LIM341'!G49+'LIM343'!G49+'LIM344'!G49+'LIM345'!G49+'LIM351'!G49+'LIM353'!G49+'LIM354'!G49+'LIM355'!G49+'LIM361'!G49+'LIM362'!G49+'LIM366'!G49+'LIM367'!G49+'LIM368'!G49+'LIM471'!G49+'LIM472'!G49+'LIM473'!G49+'LIM476'!G49</f>
        <v>293976000</v>
      </c>
      <c r="H49" s="12">
        <f>'LIM331'!H49+'LIM332'!H49+'LIM333'!H49+'LIM334'!H49+'LIM335'!H49+'LIM341'!H49+'LIM343'!H49+'LIM344'!H49+'LIM345'!H49+'LIM351'!H49+'LIM353'!H49+'LIM354'!H49+'LIM355'!H49+'LIM361'!H49+'LIM362'!H49+'LIM366'!H49+'LIM367'!H49+'LIM368'!H49+'LIM471'!H49+'LIM472'!H49+'LIM473'!H49+'LIM476'!H49</f>
        <v>307146000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1224401000</v>
      </c>
      <c r="G118" s="18">
        <f>SUM(G45)</f>
        <v>1282555000</v>
      </c>
      <c r="H118" s="18">
        <f>SUM(H45)</f>
        <v>1339981000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0"/>
  <sheetViews>
    <sheetView showGridLines="0" topLeftCell="A31" zoomScale="80" zoomScaleNormal="80" workbookViewId="0">
      <selection activeCell="G49" sqref="G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205239000</v>
      </c>
      <c r="G5" s="3">
        <v>221744000</v>
      </c>
      <c r="H5" s="3">
        <v>220455000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58470000</v>
      </c>
      <c r="G7" s="4">
        <f>SUM(G8:G19)</f>
        <v>51260000</v>
      </c>
      <c r="H7" s="4">
        <f>SUM(H8:H19)</f>
        <v>53450000</v>
      </c>
    </row>
    <row r="8" spans="5:8" ht="13" x14ac:dyDescent="0.3">
      <c r="E8" s="26" t="s">
        <v>11</v>
      </c>
      <c r="F8" s="11">
        <v>37676000</v>
      </c>
      <c r="G8" s="11">
        <v>39260000</v>
      </c>
      <c r="H8" s="11">
        <v>40912000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20794000</v>
      </c>
      <c r="G11" s="11">
        <v>12000000</v>
      </c>
      <c r="H11" s="11">
        <v>12538000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8570000</v>
      </c>
      <c r="G20" s="3">
        <f>SUM(G21:G29)</f>
        <v>5600000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1470000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2500000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272279000</v>
      </c>
      <c r="G30" s="18">
        <f>+G5+G6+G7+G20</f>
        <v>278604000</v>
      </c>
      <c r="H30" s="18">
        <f>+H5+H6+H7+H20</f>
        <v>277005000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9641000</v>
      </c>
      <c r="G32" s="3">
        <f>SUM(G33:G38)</f>
        <v>42990000</v>
      </c>
      <c r="H32" s="3">
        <f>SUM(H33:H38)</f>
        <v>12722000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9641000</v>
      </c>
      <c r="G34" s="11">
        <v>42990000</v>
      </c>
      <c r="H34" s="11">
        <v>12722000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9641000</v>
      </c>
      <c r="G41" s="30">
        <f>+G32+G39</f>
        <v>42990000</v>
      </c>
      <c r="H41" s="30">
        <f>+H32+H39</f>
        <v>12722000</v>
      </c>
    </row>
    <row r="42" spans="5:8" ht="14" x14ac:dyDescent="0.3">
      <c r="E42" s="29" t="s">
        <v>41</v>
      </c>
      <c r="F42" s="30">
        <f>+F30+F41</f>
        <v>281920000</v>
      </c>
      <c r="G42" s="30">
        <f>+G30+G41</f>
        <v>321594000</v>
      </c>
      <c r="H42" s="30">
        <f>+H30+H41</f>
        <v>289727000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13760000</v>
      </c>
      <c r="G45" s="4">
        <f>SUM(G47+G53+G59+G65+G71+G77+G83+G89+G95+G101+G107+G113)</f>
        <v>14393000</v>
      </c>
      <c r="H45" s="4">
        <f>SUM(H47+H53+H59+H65+H71+H77+H83+H89+H95+H101+H107+H113)</f>
        <v>15055000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13760000</v>
      </c>
      <c r="G47" s="3">
        <f>SUM(G48:G51)</f>
        <v>14393000</v>
      </c>
      <c r="H47" s="3">
        <f>SUM(H48:H51)</f>
        <v>15055000</v>
      </c>
    </row>
    <row r="48" spans="5:8" x14ac:dyDescent="0.25">
      <c r="E48" s="6" t="s">
        <v>74</v>
      </c>
      <c r="F48" s="7">
        <v>13760000</v>
      </c>
      <c r="G48" s="8">
        <v>14393000</v>
      </c>
      <c r="H48" s="9">
        <v>15055000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13760000</v>
      </c>
      <c r="G118" s="18">
        <f>SUM(G45)</f>
        <v>14393000</v>
      </c>
      <c r="H118" s="18">
        <f>SUM(H45)</f>
        <v>15055000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topLeftCell="A33" zoomScale="80" zoomScaleNormal="80" workbookViewId="0">
      <selection activeCell="F50" sqref="F5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164988000</v>
      </c>
      <c r="G5" s="3">
        <v>176879000</v>
      </c>
      <c r="H5" s="3">
        <v>173345000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31372000</v>
      </c>
      <c r="G7" s="4">
        <f>SUM(G8:G19)</f>
        <v>32651000</v>
      </c>
      <c r="H7" s="4">
        <f>SUM(H8:H19)</f>
        <v>33984000</v>
      </c>
    </row>
    <row r="8" spans="5:8" ht="13" x14ac:dyDescent="0.3">
      <c r="E8" s="26" t="s">
        <v>11</v>
      </c>
      <c r="F8" s="11">
        <v>31372000</v>
      </c>
      <c r="G8" s="11">
        <v>32651000</v>
      </c>
      <c r="H8" s="11">
        <v>33984000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3145000</v>
      </c>
      <c r="G20" s="3">
        <f>SUM(G21:G29)</f>
        <v>1850000</v>
      </c>
      <c r="H20" s="3">
        <f>SUM(H21:H29)</f>
        <v>1950000</v>
      </c>
    </row>
    <row r="21" spans="5:8" ht="13" x14ac:dyDescent="0.3">
      <c r="E21" s="26" t="s">
        <v>24</v>
      </c>
      <c r="F21" s="19">
        <v>1850000</v>
      </c>
      <c r="G21" s="19">
        <v>1850000</v>
      </c>
      <c r="H21" s="19">
        <v>1950000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1295000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199505000</v>
      </c>
      <c r="G30" s="18">
        <f>+G5+G6+G7+G20</f>
        <v>211380000</v>
      </c>
      <c r="H30" s="18">
        <f>+H5+H6+H7+H20</f>
        <v>209279000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26246000</v>
      </c>
      <c r="G32" s="3">
        <f>SUM(G33:G38)</f>
        <v>4186000</v>
      </c>
      <c r="H32" s="3">
        <f>SUM(H33:H38)</f>
        <v>9038000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26246000</v>
      </c>
      <c r="G34" s="11">
        <v>4186000</v>
      </c>
      <c r="H34" s="11">
        <v>9038000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26246000</v>
      </c>
      <c r="G41" s="30">
        <f>+G32+G39</f>
        <v>4186000</v>
      </c>
      <c r="H41" s="30">
        <f>+H32+H39</f>
        <v>9038000</v>
      </c>
    </row>
    <row r="42" spans="5:8" ht="14" x14ac:dyDescent="0.3">
      <c r="E42" s="29" t="s">
        <v>41</v>
      </c>
      <c r="F42" s="30">
        <f>+F30+F41</f>
        <v>225751000</v>
      </c>
      <c r="G42" s="30">
        <f>+G30+G41</f>
        <v>215566000</v>
      </c>
      <c r="H42" s="30">
        <f>+H30+H41</f>
        <v>218317000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14099000</v>
      </c>
      <c r="G45" s="4">
        <f>SUM(G47+G53+G59+G65+G71+G77+G83+G89+G95+G101+G107+G113)</f>
        <v>14747000</v>
      </c>
      <c r="H45" s="4">
        <f>SUM(H47+H53+H59+H65+H71+H77+H83+H89+H95+H101+H107+H113)</f>
        <v>15425000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14099000</v>
      </c>
      <c r="G47" s="3">
        <f>SUM(G48:G51)</f>
        <v>14747000</v>
      </c>
      <c r="H47" s="3">
        <f>SUM(H48:H51)</f>
        <v>15425000</v>
      </c>
    </row>
    <row r="48" spans="5:8" x14ac:dyDescent="0.25">
      <c r="E48" s="6" t="s">
        <v>74</v>
      </c>
      <c r="F48" s="7">
        <v>13513000</v>
      </c>
      <c r="G48" s="8">
        <v>14135000</v>
      </c>
      <c r="H48" s="9">
        <v>14785000</v>
      </c>
    </row>
    <row r="49" spans="5:8" x14ac:dyDescent="0.25">
      <c r="E49" s="6" t="s">
        <v>75</v>
      </c>
      <c r="F49" s="10">
        <v>586000</v>
      </c>
      <c r="G49" s="11">
        <v>612000</v>
      </c>
      <c r="H49" s="12">
        <v>640000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14099000</v>
      </c>
      <c r="G118" s="18">
        <f>SUM(G45)</f>
        <v>14747000</v>
      </c>
      <c r="H118" s="18">
        <f>SUM(H45)</f>
        <v>15425000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topLeftCell="A36" zoomScale="80" zoomScaleNormal="80" workbookViewId="0">
      <selection activeCell="I49" sqref="I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216341000</v>
      </c>
      <c r="G5" s="3">
        <v>240651000</v>
      </c>
      <c r="H5" s="3">
        <v>250719000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34036000</v>
      </c>
      <c r="G7" s="4">
        <f>SUM(G8:G19)</f>
        <v>50444000</v>
      </c>
      <c r="H7" s="4">
        <f>SUM(H8:H19)</f>
        <v>52584000</v>
      </c>
    </row>
    <row r="8" spans="5:8" ht="13" x14ac:dyDescent="0.3">
      <c r="E8" s="26" t="s">
        <v>11</v>
      </c>
      <c r="F8" s="11">
        <v>34036000</v>
      </c>
      <c r="G8" s="11">
        <v>35444000</v>
      </c>
      <c r="H8" s="11">
        <v>36912000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15000000</v>
      </c>
      <c r="H11" s="11">
        <v>15672000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4287000</v>
      </c>
      <c r="G20" s="3">
        <f>SUM(G21:G29)</f>
        <v>3000000</v>
      </c>
      <c r="H20" s="3">
        <f>SUM(H21:H29)</f>
        <v>3000000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1287000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254664000</v>
      </c>
      <c r="G30" s="18">
        <f>+G5+G6+G7+G20</f>
        <v>294095000</v>
      </c>
      <c r="H30" s="18">
        <f>+H5+H6+H7+H20</f>
        <v>306303000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2286000</v>
      </c>
      <c r="G32" s="3">
        <f>SUM(G33:G38)</f>
        <v>9034000</v>
      </c>
      <c r="H32" s="3">
        <f>SUM(H33:H38)</f>
        <v>10677000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2286000</v>
      </c>
      <c r="G34" s="11">
        <v>9034000</v>
      </c>
      <c r="H34" s="11">
        <v>10677000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2286000</v>
      </c>
      <c r="G41" s="30">
        <f>+G32+G39</f>
        <v>9034000</v>
      </c>
      <c r="H41" s="30">
        <f>+H32+H39</f>
        <v>10677000</v>
      </c>
    </row>
    <row r="42" spans="5:8" ht="14" x14ac:dyDescent="0.3">
      <c r="E42" s="29" t="s">
        <v>41</v>
      </c>
      <c r="F42" s="30">
        <f>+F30+F41</f>
        <v>256950000</v>
      </c>
      <c r="G42" s="30">
        <f>+G30+G41</f>
        <v>303129000</v>
      </c>
      <c r="H42" s="30">
        <f>+H30+H41</f>
        <v>316980000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101696000</v>
      </c>
      <c r="G45" s="4">
        <f>SUM(G47+G53+G59+G65+G71+G77+G83+G89+G95+G101+G107+G113)</f>
        <v>106304000</v>
      </c>
      <c r="H45" s="4">
        <f>SUM(H47+H53+H59+H65+H71+H77+H83+H89+H95+H101+H107+H113)</f>
        <v>111121000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101696000</v>
      </c>
      <c r="G47" s="3">
        <f>SUM(G48:G51)</f>
        <v>106304000</v>
      </c>
      <c r="H47" s="3">
        <f>SUM(H48:H51)</f>
        <v>111121000</v>
      </c>
    </row>
    <row r="48" spans="5:8" x14ac:dyDescent="0.25">
      <c r="E48" s="6" t="s">
        <v>74</v>
      </c>
      <c r="F48" s="7">
        <v>31737000</v>
      </c>
      <c r="G48" s="8">
        <v>33197000</v>
      </c>
      <c r="H48" s="9">
        <v>34724000</v>
      </c>
    </row>
    <row r="49" spans="5:8" x14ac:dyDescent="0.25">
      <c r="E49" s="6" t="s">
        <v>75</v>
      </c>
      <c r="F49" s="10">
        <v>69959000</v>
      </c>
      <c r="G49" s="11">
        <v>73107000</v>
      </c>
      <c r="H49" s="12">
        <v>76397000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101696000</v>
      </c>
      <c r="G118" s="18">
        <f>SUM(G45)</f>
        <v>106304000</v>
      </c>
      <c r="H118" s="18">
        <f>SUM(H45)</f>
        <v>111121000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0"/>
  <sheetViews>
    <sheetView showGridLines="0" topLeftCell="A33" zoomScale="80" zoomScaleNormal="8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589600000</v>
      </c>
      <c r="G5" s="3">
        <v>633401000</v>
      </c>
      <c r="H5" s="3">
        <v>625935000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172312000</v>
      </c>
      <c r="G7" s="4">
        <f>SUM(G8:G19)</f>
        <v>151480000</v>
      </c>
      <c r="H7" s="4">
        <f>SUM(H8:H19)</f>
        <v>161310000</v>
      </c>
    </row>
    <row r="8" spans="5:8" ht="13" x14ac:dyDescent="0.3">
      <c r="E8" s="26" t="s">
        <v>11</v>
      </c>
      <c r="F8" s="11">
        <v>119112000</v>
      </c>
      <c r="G8" s="11">
        <v>124646000</v>
      </c>
      <c r="H8" s="11">
        <v>130414000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28200000</v>
      </c>
      <c r="G11" s="11">
        <v>20000000</v>
      </c>
      <c r="H11" s="11">
        <v>20896000</v>
      </c>
    </row>
    <row r="12" spans="5:8" ht="13" x14ac:dyDescent="0.3">
      <c r="E12" s="26" t="s">
        <v>15</v>
      </c>
      <c r="F12" s="19">
        <v>25000000</v>
      </c>
      <c r="G12" s="19">
        <v>6834000</v>
      </c>
      <c r="H12" s="19">
        <v>10000000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11188000</v>
      </c>
      <c r="G20" s="3">
        <f>SUM(G21:G29)</f>
        <v>6700000</v>
      </c>
      <c r="H20" s="3">
        <f>SUM(H21:H29)</f>
        <v>7338000</v>
      </c>
    </row>
    <row r="21" spans="5:8" ht="13" x14ac:dyDescent="0.3">
      <c r="E21" s="26" t="s">
        <v>24</v>
      </c>
      <c r="F21" s="19">
        <v>1700000</v>
      </c>
      <c r="G21" s="19">
        <v>1700000</v>
      </c>
      <c r="H21" s="19">
        <v>1838000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4488000</v>
      </c>
      <c r="G23" s="11"/>
      <c r="H23" s="11"/>
    </row>
    <row r="24" spans="5:8" ht="13" x14ac:dyDescent="0.3">
      <c r="E24" s="26" t="s">
        <v>27</v>
      </c>
      <c r="F24" s="11">
        <v>5000000</v>
      </c>
      <c r="G24" s="11">
        <v>5000000</v>
      </c>
      <c r="H24" s="11">
        <v>5500000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773100000</v>
      </c>
      <c r="G30" s="18">
        <f>+G5+G6+G7+G20</f>
        <v>791581000</v>
      </c>
      <c r="H30" s="18">
        <f>+H5+H6+H7+H20</f>
        <v>794583000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46526000</v>
      </c>
      <c r="G32" s="3">
        <f>SUM(G33:G38)</f>
        <v>69649000</v>
      </c>
      <c r="H32" s="3">
        <f>SUM(H33:H38)</f>
        <v>37927000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44526000</v>
      </c>
      <c r="G34" s="11">
        <v>67649000</v>
      </c>
      <c r="H34" s="11">
        <v>35927000</v>
      </c>
    </row>
    <row r="35" spans="5:8" ht="13" x14ac:dyDescent="0.3">
      <c r="E35" s="26" t="s">
        <v>37</v>
      </c>
      <c r="F35" s="11">
        <v>2000000</v>
      </c>
      <c r="G35" s="11">
        <v>2000000</v>
      </c>
      <c r="H35" s="11">
        <v>2000000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46526000</v>
      </c>
      <c r="G41" s="30">
        <f>+G32+G39</f>
        <v>69649000</v>
      </c>
      <c r="H41" s="30">
        <f>+H32+H39</f>
        <v>37927000</v>
      </c>
    </row>
    <row r="42" spans="5:8" ht="14" x14ac:dyDescent="0.3">
      <c r="E42" s="29" t="s">
        <v>41</v>
      </c>
      <c r="F42" s="30">
        <f>+F30+F41</f>
        <v>819626000</v>
      </c>
      <c r="G42" s="30">
        <f>+G30+G41</f>
        <v>861230000</v>
      </c>
      <c r="H42" s="30">
        <f>+H30+H41</f>
        <v>832510000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67720000</v>
      </c>
      <c r="G45" s="4">
        <f>SUM(G47+G53+G59+G65+G71+G77+G83+G89+G95+G101+G107+G113)</f>
        <v>70835000</v>
      </c>
      <c r="H45" s="4">
        <f>SUM(H47+H53+H59+H65+H71+H77+H83+H89+H95+H101+H107+H113)</f>
        <v>74094000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67720000</v>
      </c>
      <c r="G47" s="3">
        <f>SUM(G48:G51)</f>
        <v>70835000</v>
      </c>
      <c r="H47" s="3">
        <f>SUM(H48:H51)</f>
        <v>74094000</v>
      </c>
    </row>
    <row r="48" spans="5:8" x14ac:dyDescent="0.25">
      <c r="E48" s="6" t="s">
        <v>74</v>
      </c>
      <c r="F48" s="7">
        <v>67720000</v>
      </c>
      <c r="G48" s="8">
        <v>70835000</v>
      </c>
      <c r="H48" s="9">
        <v>74094000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67720000</v>
      </c>
      <c r="G118" s="18">
        <f>SUM(G45)</f>
        <v>70835000</v>
      </c>
      <c r="H118" s="18">
        <f>SUM(H45)</f>
        <v>74094000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0"/>
  <sheetViews>
    <sheetView showGridLines="0" topLeftCell="A30" zoomScale="80" zoomScaleNormal="8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481943000</v>
      </c>
      <c r="G5" s="3">
        <v>518716000</v>
      </c>
      <c r="H5" s="3">
        <v>515228000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122757000</v>
      </c>
      <c r="G7" s="4">
        <f>SUM(G8:G19)</f>
        <v>125216000</v>
      </c>
      <c r="H7" s="4">
        <f>SUM(H8:H19)</f>
        <v>130966000</v>
      </c>
    </row>
    <row r="8" spans="5:8" ht="13" x14ac:dyDescent="0.3">
      <c r="E8" s="26" t="s">
        <v>11</v>
      </c>
      <c r="F8" s="11">
        <v>115757000</v>
      </c>
      <c r="G8" s="11">
        <v>112216000</v>
      </c>
      <c r="H8" s="11">
        <v>117384000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7000000</v>
      </c>
      <c r="G11" s="11">
        <v>13000000</v>
      </c>
      <c r="H11" s="11">
        <v>13582000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4882000</v>
      </c>
      <c r="G20" s="3">
        <f>SUM(G21:G29)</f>
        <v>1950000</v>
      </c>
      <c r="H20" s="3">
        <f>SUM(H21:H29)</f>
        <v>2050000</v>
      </c>
    </row>
    <row r="21" spans="5:8" ht="13" x14ac:dyDescent="0.3">
      <c r="E21" s="26" t="s">
        <v>24</v>
      </c>
      <c r="F21" s="19">
        <v>1950000</v>
      </c>
      <c r="G21" s="19">
        <v>1950000</v>
      </c>
      <c r="H21" s="19">
        <v>2050000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2932000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609582000</v>
      </c>
      <c r="G30" s="18">
        <f>+G5+G6+G7+G20</f>
        <v>645882000</v>
      </c>
      <c r="H30" s="18">
        <f>+H5+H6+H7+H20</f>
        <v>648244000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38193000</v>
      </c>
      <c r="G32" s="3">
        <f>SUM(G33:G38)</f>
        <v>25154000</v>
      </c>
      <c r="H32" s="3">
        <f>SUM(H33:H38)</f>
        <v>18310000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38193000</v>
      </c>
      <c r="G34" s="11">
        <v>25154000</v>
      </c>
      <c r="H34" s="11">
        <v>18310000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38193000</v>
      </c>
      <c r="G41" s="30">
        <f>+G32+G39</f>
        <v>25154000</v>
      </c>
      <c r="H41" s="30">
        <f>+H32+H39</f>
        <v>18310000</v>
      </c>
    </row>
    <row r="42" spans="5:8" ht="14" x14ac:dyDescent="0.3">
      <c r="E42" s="29" t="s">
        <v>41</v>
      </c>
      <c r="F42" s="30">
        <f>+F30+F41</f>
        <v>647775000</v>
      </c>
      <c r="G42" s="30">
        <f>+G30+G41</f>
        <v>671036000</v>
      </c>
      <c r="H42" s="30">
        <f>+H30+H41</f>
        <v>666554000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72235000</v>
      </c>
      <c r="G45" s="4">
        <f>SUM(G47+G53+G59+G65+G71+G77+G83+G89+G95+G101+G107+G113)</f>
        <v>78696000</v>
      </c>
      <c r="H45" s="4">
        <f>SUM(H47+H53+H59+H65+H71+H77+H83+H89+H95+H101+H107+H113)</f>
        <v>82316000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72235000</v>
      </c>
      <c r="G47" s="3">
        <f>SUM(G48:G51)</f>
        <v>78696000</v>
      </c>
      <c r="H47" s="3">
        <f>SUM(H48:H51)</f>
        <v>82316000</v>
      </c>
    </row>
    <row r="48" spans="5:8" x14ac:dyDescent="0.25">
      <c r="E48" s="6" t="s">
        <v>74</v>
      </c>
      <c r="F48" s="7">
        <v>72235000</v>
      </c>
      <c r="G48" s="8">
        <v>78696000</v>
      </c>
      <c r="H48" s="9">
        <v>82316000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72235000</v>
      </c>
      <c r="G118" s="18">
        <f>SUM(G45)</f>
        <v>78696000</v>
      </c>
      <c r="H118" s="18">
        <f>SUM(H45)</f>
        <v>82316000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0"/>
  <sheetViews>
    <sheetView showGridLines="0" topLeftCell="A38" zoomScale="80" zoomScaleNormal="8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486442000</v>
      </c>
      <c r="G5" s="3">
        <v>520712000</v>
      </c>
      <c r="H5" s="3">
        <v>510355000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110637000</v>
      </c>
      <c r="G7" s="4">
        <f>SUM(G8:G19)</f>
        <v>116649000</v>
      </c>
      <c r="H7" s="4">
        <f>SUM(H8:H19)</f>
        <v>122939000</v>
      </c>
    </row>
    <row r="8" spans="5:8" ht="13" x14ac:dyDescent="0.3">
      <c r="E8" s="26" t="s">
        <v>11</v>
      </c>
      <c r="F8" s="11">
        <v>98133000</v>
      </c>
      <c r="G8" s="11">
        <v>102649000</v>
      </c>
      <c r="H8" s="11">
        <v>107357000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12504000</v>
      </c>
      <c r="G11" s="11">
        <v>13000000</v>
      </c>
      <c r="H11" s="11">
        <v>13582000</v>
      </c>
    </row>
    <row r="12" spans="5:8" ht="13" x14ac:dyDescent="0.3">
      <c r="E12" s="26" t="s">
        <v>15</v>
      </c>
      <c r="F12" s="19"/>
      <c r="G12" s="19">
        <v>1000000</v>
      </c>
      <c r="H12" s="19">
        <v>2000000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3954000</v>
      </c>
      <c r="G20" s="3">
        <f>SUM(G21:G29)</f>
        <v>2550000</v>
      </c>
      <c r="H20" s="3">
        <f>SUM(H21:H29)</f>
        <v>2600000</v>
      </c>
    </row>
    <row r="21" spans="5:8" ht="13" x14ac:dyDescent="0.3">
      <c r="E21" s="26" t="s">
        <v>24</v>
      </c>
      <c r="F21" s="19">
        <v>2550000</v>
      </c>
      <c r="G21" s="19">
        <v>2550000</v>
      </c>
      <c r="H21" s="19">
        <v>2600000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1404000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601033000</v>
      </c>
      <c r="G30" s="18">
        <f>+G5+G6+G7+G20</f>
        <v>639911000</v>
      </c>
      <c r="H30" s="18">
        <f>+H5+H6+H7+H20</f>
        <v>635894000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27406000</v>
      </c>
      <c r="G32" s="3">
        <f>SUM(G33:G38)</f>
        <v>26970000</v>
      </c>
      <c r="H32" s="3">
        <f>SUM(H33:H38)</f>
        <v>25059000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26906000</v>
      </c>
      <c r="G34" s="11">
        <v>24970000</v>
      </c>
      <c r="H34" s="11">
        <v>23059000</v>
      </c>
    </row>
    <row r="35" spans="5:8" ht="13" x14ac:dyDescent="0.3">
      <c r="E35" s="26" t="s">
        <v>37</v>
      </c>
      <c r="F35" s="11">
        <v>500000</v>
      </c>
      <c r="G35" s="11">
        <v>2000000</v>
      </c>
      <c r="H35" s="11">
        <v>2000000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27406000</v>
      </c>
      <c r="G41" s="30">
        <f>+G32+G39</f>
        <v>26970000</v>
      </c>
      <c r="H41" s="30">
        <f>+H32+H39</f>
        <v>25059000</v>
      </c>
    </row>
    <row r="42" spans="5:8" ht="14" x14ac:dyDescent="0.3">
      <c r="E42" s="29" t="s">
        <v>41</v>
      </c>
      <c r="F42" s="30">
        <f>+F30+F41</f>
        <v>628439000</v>
      </c>
      <c r="G42" s="30">
        <f>+G30+G41</f>
        <v>666881000</v>
      </c>
      <c r="H42" s="30">
        <f>+H30+H41</f>
        <v>660953000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40180000</v>
      </c>
      <c r="G45" s="4">
        <f>SUM(G47+G53+G59+G65+G71+G77+G83+G89+G95+G101+G107+G113)</f>
        <v>42028000</v>
      </c>
      <c r="H45" s="4">
        <f>SUM(H47+H53+H59+H65+H71+H77+H83+H89+H95+H101+H107+H113)</f>
        <v>43962000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40180000</v>
      </c>
      <c r="G47" s="3">
        <f>SUM(G48:G51)</f>
        <v>42028000</v>
      </c>
      <c r="H47" s="3">
        <f>SUM(H48:H51)</f>
        <v>43962000</v>
      </c>
    </row>
    <row r="48" spans="5:8" x14ac:dyDescent="0.25">
      <c r="E48" s="6" t="s">
        <v>74</v>
      </c>
      <c r="F48" s="7">
        <v>40180000</v>
      </c>
      <c r="G48" s="8">
        <v>42028000</v>
      </c>
      <c r="H48" s="9">
        <v>43962000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40180000</v>
      </c>
      <c r="G118" s="18">
        <f>SUM(G45)</f>
        <v>42028000</v>
      </c>
      <c r="H118" s="18">
        <f>SUM(H45)</f>
        <v>43962000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0"/>
  <sheetViews>
    <sheetView showGridLines="0" topLeftCell="A36" zoomScale="80" zoomScaleNormal="80" workbookViewId="0">
      <selection activeCell="H50" sqref="H5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233792000</v>
      </c>
      <c r="G5" s="3">
        <v>247163000</v>
      </c>
      <c r="H5" s="3">
        <v>237786000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85575000</v>
      </c>
      <c r="G7" s="4">
        <f>SUM(G8:G19)</f>
        <v>74882000</v>
      </c>
      <c r="H7" s="4">
        <f>SUM(H8:H19)</f>
        <v>78183000</v>
      </c>
    </row>
    <row r="8" spans="5:8" ht="13" x14ac:dyDescent="0.3">
      <c r="E8" s="26" t="s">
        <v>11</v>
      </c>
      <c r="F8" s="11">
        <v>52575000</v>
      </c>
      <c r="G8" s="11">
        <v>54882000</v>
      </c>
      <c r="H8" s="11">
        <v>57287000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33000000</v>
      </c>
      <c r="G11" s="11">
        <v>20000000</v>
      </c>
      <c r="H11" s="11">
        <v>20896000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3585000</v>
      </c>
      <c r="G20" s="3">
        <f>SUM(G21:G29)</f>
        <v>2400000</v>
      </c>
      <c r="H20" s="3">
        <f>SUM(H21:H29)</f>
        <v>2500000</v>
      </c>
    </row>
    <row r="21" spans="5:8" ht="13" x14ac:dyDescent="0.3">
      <c r="E21" s="26" t="s">
        <v>24</v>
      </c>
      <c r="F21" s="19">
        <v>2400000</v>
      </c>
      <c r="G21" s="19">
        <v>2400000</v>
      </c>
      <c r="H21" s="19">
        <v>2500000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1185000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322952000</v>
      </c>
      <c r="G30" s="18">
        <f>+G5+G6+G7+G20</f>
        <v>324445000</v>
      </c>
      <c r="H30" s="18">
        <f>+H5+H6+H7+H20</f>
        <v>318469000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10189000</v>
      </c>
      <c r="G32" s="3">
        <f>SUM(G33:G38)</f>
        <v>14562000</v>
      </c>
      <c r="H32" s="3">
        <f>SUM(H33:H38)</f>
        <v>10817000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10189000</v>
      </c>
      <c r="G34" s="11">
        <v>14562000</v>
      </c>
      <c r="H34" s="11">
        <v>10817000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10189000</v>
      </c>
      <c r="G41" s="30">
        <f>+G32+G39</f>
        <v>14562000</v>
      </c>
      <c r="H41" s="30">
        <f>+H32+H39</f>
        <v>10817000</v>
      </c>
    </row>
    <row r="42" spans="5:8" ht="14" x14ac:dyDescent="0.3">
      <c r="E42" s="29" t="s">
        <v>41</v>
      </c>
      <c r="F42" s="30">
        <f>+F30+F41</f>
        <v>333141000</v>
      </c>
      <c r="G42" s="30">
        <f>+G30+G41</f>
        <v>339007000</v>
      </c>
      <c r="H42" s="30">
        <f>+H30+H41</f>
        <v>329286000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32618000</v>
      </c>
      <c r="G45" s="4">
        <f>SUM(G47+G53+G59+G65+G71+G77+G83+G89+G95+G101+G107+G113)</f>
        <v>34085000</v>
      </c>
      <c r="H45" s="4">
        <f>SUM(H47+H53+H59+H65+H71+H77+H83+H89+H95+H101+H107+H113)</f>
        <v>35586000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32618000</v>
      </c>
      <c r="G47" s="3">
        <f>SUM(G48:G51)</f>
        <v>34085000</v>
      </c>
      <c r="H47" s="3">
        <f>SUM(H48:H51)</f>
        <v>35586000</v>
      </c>
    </row>
    <row r="48" spans="5:8" x14ac:dyDescent="0.25">
      <c r="E48" s="6" t="s">
        <v>74</v>
      </c>
      <c r="F48" s="7">
        <v>24918000</v>
      </c>
      <c r="G48" s="8">
        <v>26064000</v>
      </c>
      <c r="H48" s="9">
        <v>27263000</v>
      </c>
    </row>
    <row r="49" spans="5:8" x14ac:dyDescent="0.25">
      <c r="E49" s="6" t="s">
        <v>75</v>
      </c>
      <c r="F49" s="10">
        <v>7700000</v>
      </c>
      <c r="G49" s="11">
        <v>8021000</v>
      </c>
      <c r="H49" s="12">
        <v>8323000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32618000</v>
      </c>
      <c r="G118" s="18">
        <f>SUM(G45)</f>
        <v>34085000</v>
      </c>
      <c r="H118" s="18">
        <f>SUM(H45)</f>
        <v>35586000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0"/>
  <sheetViews>
    <sheetView showGridLines="0" topLeftCell="A33" zoomScale="80" zoomScaleNormal="80" workbookViewId="0">
      <selection activeCell="F124" sqref="F124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178109000</v>
      </c>
      <c r="G5" s="3">
        <v>188048000</v>
      </c>
      <c r="H5" s="3">
        <v>180801000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60621000</v>
      </c>
      <c r="G7" s="4">
        <f>SUM(G8:G19)</f>
        <v>53670000</v>
      </c>
      <c r="H7" s="4">
        <f>SUM(H8:H19)</f>
        <v>55980000</v>
      </c>
    </row>
    <row r="8" spans="5:8" ht="13" x14ac:dyDescent="0.3">
      <c r="E8" s="26" t="s">
        <v>11</v>
      </c>
      <c r="F8" s="11">
        <v>41453000</v>
      </c>
      <c r="G8" s="11">
        <v>43221000</v>
      </c>
      <c r="H8" s="11">
        <v>45063000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19168000</v>
      </c>
      <c r="G11" s="11">
        <v>10449000</v>
      </c>
      <c r="H11" s="11">
        <v>10917000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3519000</v>
      </c>
      <c r="G20" s="3">
        <f>SUM(G21:G29)</f>
        <v>2300000</v>
      </c>
      <c r="H20" s="3">
        <f>SUM(H21:H29)</f>
        <v>2400000</v>
      </c>
    </row>
    <row r="21" spans="5:8" ht="13" x14ac:dyDescent="0.3">
      <c r="E21" s="26" t="s">
        <v>24</v>
      </c>
      <c r="F21" s="19">
        <v>2300000</v>
      </c>
      <c r="G21" s="19">
        <v>2300000</v>
      </c>
      <c r="H21" s="19">
        <v>2400000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1219000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242249000</v>
      </c>
      <c r="G30" s="18">
        <f>+G5+G6+G7+G20</f>
        <v>244018000</v>
      </c>
      <c r="H30" s="18">
        <f>+H5+H6+H7+H20</f>
        <v>239181000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11314000</v>
      </c>
      <c r="G32" s="3">
        <f>SUM(G33:G38)</f>
        <v>1632000</v>
      </c>
      <c r="H32" s="3">
        <f>SUM(H33:H38)</f>
        <v>11592000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11314000</v>
      </c>
      <c r="G34" s="11">
        <v>1632000</v>
      </c>
      <c r="H34" s="11">
        <v>11592000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11314000</v>
      </c>
      <c r="G41" s="30">
        <f>+G32+G39</f>
        <v>1632000</v>
      </c>
      <c r="H41" s="30">
        <f>+H32+H39</f>
        <v>11592000</v>
      </c>
    </row>
    <row r="42" spans="5:8" ht="14" x14ac:dyDescent="0.3">
      <c r="E42" s="29" t="s">
        <v>41</v>
      </c>
      <c r="F42" s="30">
        <f>+F30+F41</f>
        <v>253563000</v>
      </c>
      <c r="G42" s="30">
        <f>+G30+G41</f>
        <v>245650000</v>
      </c>
      <c r="H42" s="30">
        <f>+H30+H41</f>
        <v>250773000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53007000</v>
      </c>
      <c r="G45" s="4">
        <f>SUM(G47+G53+G59+G65+G71+G77+G83+G89+G95+G101+G107+G113)</f>
        <v>55428000</v>
      </c>
      <c r="H45" s="4">
        <f>SUM(H47+H53+H59+H65+H71+H77+H83+H89+H95+H101+H107+H113)</f>
        <v>57958000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53007000</v>
      </c>
      <c r="G47" s="3">
        <f>SUM(G48:G51)</f>
        <v>55428000</v>
      </c>
      <c r="H47" s="3">
        <f>SUM(H48:H51)</f>
        <v>57958000</v>
      </c>
    </row>
    <row r="48" spans="5:8" x14ac:dyDescent="0.25">
      <c r="E48" s="6" t="s">
        <v>74</v>
      </c>
      <c r="F48" s="7">
        <v>34907000</v>
      </c>
      <c r="G48" s="8">
        <v>36513000</v>
      </c>
      <c r="H48" s="9">
        <v>38192000</v>
      </c>
    </row>
    <row r="49" spans="5:8" x14ac:dyDescent="0.25">
      <c r="E49" s="6" t="s">
        <v>75</v>
      </c>
      <c r="F49" s="10">
        <v>18100000</v>
      </c>
      <c r="G49" s="11">
        <v>18915000</v>
      </c>
      <c r="H49" s="12">
        <v>19766000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53007000</v>
      </c>
      <c r="G118" s="18">
        <f>SUM(G45)</f>
        <v>55428000</v>
      </c>
      <c r="H118" s="18">
        <f>SUM(H45)</f>
        <v>57958000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0"/>
  <sheetViews>
    <sheetView showGridLines="0" topLeftCell="A36" zoomScale="80" zoomScaleNormal="80" workbookViewId="0">
      <selection activeCell="H48" sqref="H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1318621000</v>
      </c>
      <c r="G5" s="3">
        <v>1441144000</v>
      </c>
      <c r="H5" s="3">
        <v>1542151000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933495000</v>
      </c>
      <c r="G7" s="4">
        <f>SUM(G8:G19)</f>
        <v>883869000</v>
      </c>
      <c r="H7" s="4">
        <f>SUM(H8:H19)</f>
        <v>934141000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>
        <v>213978000</v>
      </c>
      <c r="G10" s="19">
        <v>215668000</v>
      </c>
      <c r="H10" s="19">
        <v>211834000</v>
      </c>
    </row>
    <row r="11" spans="5:8" ht="13" x14ac:dyDescent="0.3">
      <c r="E11" s="26" t="s">
        <v>14</v>
      </c>
      <c r="F11" s="11">
        <v>17161000</v>
      </c>
      <c r="G11" s="11">
        <v>18000000</v>
      </c>
      <c r="H11" s="11">
        <v>18806000</v>
      </c>
    </row>
    <row r="12" spans="5:8" ht="13" x14ac:dyDescent="0.3">
      <c r="E12" s="26" t="s">
        <v>15</v>
      </c>
      <c r="F12" s="19">
        <v>32168000</v>
      </c>
      <c r="G12" s="19">
        <v>20000000</v>
      </c>
      <c r="H12" s="19">
        <v>20000000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>
        <v>161539000</v>
      </c>
      <c r="G15" s="11">
        <v>126013000</v>
      </c>
      <c r="H15" s="11">
        <v>155509000</v>
      </c>
    </row>
    <row r="16" spans="5:8" ht="13" x14ac:dyDescent="0.3">
      <c r="E16" s="26" t="s">
        <v>19</v>
      </c>
      <c r="F16" s="11">
        <v>72700000</v>
      </c>
      <c r="G16" s="11">
        <v>76871000</v>
      </c>
      <c r="H16" s="11">
        <v>80315000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>
        <v>435949000</v>
      </c>
      <c r="G18" s="11">
        <v>427317000</v>
      </c>
      <c r="H18" s="11">
        <v>447677000</v>
      </c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23694000</v>
      </c>
      <c r="G20" s="3">
        <f>SUM(G21:G29)</f>
        <v>12900000</v>
      </c>
      <c r="H20" s="3">
        <f>SUM(H21:H29)</f>
        <v>13038000</v>
      </c>
    </row>
    <row r="21" spans="5:8" ht="13" x14ac:dyDescent="0.3">
      <c r="E21" s="26" t="s">
        <v>24</v>
      </c>
      <c r="F21" s="19">
        <v>2400000</v>
      </c>
      <c r="G21" s="19">
        <v>2400000</v>
      </c>
      <c r="H21" s="19">
        <v>2538000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11794000</v>
      </c>
      <c r="G23" s="11"/>
      <c r="H23" s="11"/>
    </row>
    <row r="24" spans="5:8" ht="13" x14ac:dyDescent="0.3">
      <c r="E24" s="26" t="s">
        <v>27</v>
      </c>
      <c r="F24" s="11">
        <v>5500000</v>
      </c>
      <c r="G24" s="11">
        <v>5500000</v>
      </c>
      <c r="H24" s="11">
        <v>5500000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>
        <v>5000000</v>
      </c>
      <c r="H26" s="11">
        <v>5000000</v>
      </c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2275810000</v>
      </c>
      <c r="G30" s="18">
        <f>+G5+G6+G7+G20</f>
        <v>2337913000</v>
      </c>
      <c r="H30" s="18">
        <f>+H5+H6+H7+H20</f>
        <v>2489330000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120674000</v>
      </c>
      <c r="G32" s="3">
        <f>SUM(G33:G38)</f>
        <v>104849000</v>
      </c>
      <c r="H32" s="3">
        <f>SUM(H33:H38)</f>
        <v>93445000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119674000</v>
      </c>
      <c r="G34" s="11">
        <v>103849000</v>
      </c>
      <c r="H34" s="11">
        <v>92445000</v>
      </c>
    </row>
    <row r="35" spans="5:8" ht="13" x14ac:dyDescent="0.3">
      <c r="E35" s="26" t="s">
        <v>37</v>
      </c>
      <c r="F35" s="11">
        <v>1000000</v>
      </c>
      <c r="G35" s="11">
        <v>1000000</v>
      </c>
      <c r="H35" s="11">
        <v>1000000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120674000</v>
      </c>
      <c r="G41" s="30">
        <f>+G32+G39</f>
        <v>104849000</v>
      </c>
      <c r="H41" s="30">
        <f>+H32+H39</f>
        <v>93445000</v>
      </c>
    </row>
    <row r="42" spans="5:8" ht="14" x14ac:dyDescent="0.3">
      <c r="E42" s="29" t="s">
        <v>41</v>
      </c>
      <c r="F42" s="30">
        <f>+F30+F41</f>
        <v>2396484000</v>
      </c>
      <c r="G42" s="30">
        <f>+G30+G41</f>
        <v>2442762000</v>
      </c>
      <c r="H42" s="30">
        <f>+H30+H41</f>
        <v>2582775000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97612000</v>
      </c>
      <c r="G45" s="4">
        <f>SUM(G47+G53+G59+G65+G71+G77+G83+G89+G95+G101+G107+G113)</f>
        <v>101102000</v>
      </c>
      <c r="H45" s="4">
        <f>SUM(H47+H53+H59+H65+H71+H77+H83+H89+H95+H101+H107+H113)</f>
        <v>104533000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97612000</v>
      </c>
      <c r="G47" s="3">
        <f>SUM(G48:G51)</f>
        <v>101102000</v>
      </c>
      <c r="H47" s="3">
        <f>SUM(H48:H51)</f>
        <v>104533000</v>
      </c>
    </row>
    <row r="48" spans="5:8" x14ac:dyDescent="0.25">
      <c r="E48" s="6" t="s">
        <v>74</v>
      </c>
      <c r="F48" s="7">
        <v>97612000</v>
      </c>
      <c r="G48" s="8">
        <v>101102000</v>
      </c>
      <c r="H48" s="9">
        <v>104533000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97612000</v>
      </c>
      <c r="G118" s="18">
        <f>SUM(G45)</f>
        <v>101102000</v>
      </c>
      <c r="H118" s="18">
        <f>SUM(H45)</f>
        <v>104533000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0"/>
  <sheetViews>
    <sheetView showGridLines="0" topLeftCell="A28" zoomScale="80" zoomScaleNormal="80" workbookViewId="0">
      <selection activeCell="J126" sqref="J126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59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319605000</v>
      </c>
      <c r="G5" s="3">
        <v>339313000</v>
      </c>
      <c r="H5" s="3">
        <v>326658000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79232000</v>
      </c>
      <c r="G7" s="4">
        <f>SUM(G8:G19)</f>
        <v>76613000</v>
      </c>
      <c r="H7" s="4">
        <f>SUM(H8:H19)</f>
        <v>80033000</v>
      </c>
    </row>
    <row r="8" spans="5:8" ht="13" x14ac:dyDescent="0.3">
      <c r="E8" s="26" t="s">
        <v>11</v>
      </c>
      <c r="F8" s="11">
        <v>64332000</v>
      </c>
      <c r="G8" s="11">
        <v>67209000</v>
      </c>
      <c r="H8" s="11">
        <v>70208000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14900000</v>
      </c>
      <c r="G11" s="11">
        <v>9404000</v>
      </c>
      <c r="H11" s="11">
        <v>9825000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3244000</v>
      </c>
      <c r="G20" s="3">
        <f>SUM(G21:G29)</f>
        <v>2000000</v>
      </c>
      <c r="H20" s="3">
        <f>SUM(H21:H29)</f>
        <v>2100000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1244000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402081000</v>
      </c>
      <c r="G30" s="18">
        <f>+G5+G6+G7+G20</f>
        <v>417926000</v>
      </c>
      <c r="H30" s="18">
        <f>+H5+H6+H7+H20</f>
        <v>408791000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18190000</v>
      </c>
      <c r="G32" s="3">
        <f>SUM(G33:G38)</f>
        <v>55064000</v>
      </c>
      <c r="H32" s="3">
        <f>SUM(H33:H38)</f>
        <v>19280000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18190000</v>
      </c>
      <c r="G34" s="11">
        <v>55064000</v>
      </c>
      <c r="H34" s="11">
        <v>19280000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18190000</v>
      </c>
      <c r="G41" s="30">
        <f>+G32+G39</f>
        <v>55064000</v>
      </c>
      <c r="H41" s="30">
        <f>+H32+H39</f>
        <v>19280000</v>
      </c>
    </row>
    <row r="42" spans="5:8" ht="14" x14ac:dyDescent="0.3">
      <c r="E42" s="29" t="s">
        <v>41</v>
      </c>
      <c r="F42" s="30">
        <f>+F30+F41</f>
        <v>420271000</v>
      </c>
      <c r="G42" s="30">
        <f>+G30+G41</f>
        <v>472990000</v>
      </c>
      <c r="H42" s="30">
        <f>+H30+H41</f>
        <v>428071000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64276000</v>
      </c>
      <c r="G45" s="4">
        <f>SUM(G47+G53+G59+G65+G71+G77+G83+G89+G95+G101+G107+G113)</f>
        <v>67233000</v>
      </c>
      <c r="H45" s="4">
        <f>SUM(H47+H53+H59+H65+H71+H77+H83+H89+H95+H101+H107+H113)</f>
        <v>70325000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64276000</v>
      </c>
      <c r="G47" s="3">
        <f>SUM(G48:G51)</f>
        <v>67233000</v>
      </c>
      <c r="H47" s="3">
        <f>SUM(H48:H51)</f>
        <v>70325000</v>
      </c>
    </row>
    <row r="48" spans="5:8" x14ac:dyDescent="0.25">
      <c r="E48" s="6" t="s">
        <v>74</v>
      </c>
      <c r="F48" s="7">
        <v>64276000</v>
      </c>
      <c r="G48" s="8">
        <v>67233000</v>
      </c>
      <c r="H48" s="9">
        <v>70325000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64276000</v>
      </c>
      <c r="G118" s="18">
        <f>SUM(G45)</f>
        <v>67233000</v>
      </c>
      <c r="H118" s="18">
        <f>SUM(H45)</f>
        <v>70325000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topLeftCell="A33" zoomScale="80" zoomScaleNormal="80" workbookViewId="0">
      <selection activeCell="F48" sqref="F48:H5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1265409000</v>
      </c>
      <c r="G5" s="3">
        <v>1358542000</v>
      </c>
      <c r="H5" s="3">
        <v>1450360000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550584000</v>
      </c>
      <c r="G7" s="4">
        <f>SUM(G8:G19)</f>
        <v>638392000</v>
      </c>
      <c r="H7" s="4">
        <f>SUM(H8:H19)</f>
        <v>668709000</v>
      </c>
    </row>
    <row r="8" spans="5:8" ht="13" x14ac:dyDescent="0.3">
      <c r="E8" s="26" t="s">
        <v>11</v>
      </c>
      <c r="F8" s="11">
        <v>548214000</v>
      </c>
      <c r="G8" s="11">
        <v>574556000</v>
      </c>
      <c r="H8" s="11">
        <v>602013000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2370000</v>
      </c>
      <c r="G13" s="19">
        <v>2476000</v>
      </c>
      <c r="H13" s="19">
        <v>2587000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>
        <v>61360000</v>
      </c>
      <c r="H16" s="11">
        <v>64109000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11713000</v>
      </c>
      <c r="G20" s="3">
        <f>SUM(G21:G29)</f>
        <v>3000000</v>
      </c>
      <c r="H20" s="3">
        <f>SUM(H21:H29)</f>
        <v>3138000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3138000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8713000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1827706000</v>
      </c>
      <c r="G30" s="18">
        <f>+G5+G6+G7+G20</f>
        <v>1999934000</v>
      </c>
      <c r="H30" s="18">
        <f>+H5+H6+H7+H20</f>
        <v>2122207000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780843000</v>
      </c>
      <c r="G32" s="3">
        <f>SUM(G33:G38)</f>
        <v>558693000</v>
      </c>
      <c r="H32" s="3">
        <f>SUM(H33:H38)</f>
        <v>596000000</v>
      </c>
    </row>
    <row r="33" spans="5:8" ht="13" x14ac:dyDescent="0.3">
      <c r="E33" s="26" t="s">
        <v>18</v>
      </c>
      <c r="F33" s="11">
        <v>460000000</v>
      </c>
      <c r="G33" s="11">
        <v>465383000</v>
      </c>
      <c r="H33" s="11">
        <v>500000000</v>
      </c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320843000</v>
      </c>
      <c r="G37" s="11">
        <v>93310000</v>
      </c>
      <c r="H37" s="11">
        <v>96000000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780843000</v>
      </c>
      <c r="G41" s="30">
        <f>+G32+G39</f>
        <v>558693000</v>
      </c>
      <c r="H41" s="30">
        <f>+H32+H39</f>
        <v>596000000</v>
      </c>
    </row>
    <row r="42" spans="5:8" ht="14" x14ac:dyDescent="0.3">
      <c r="E42" s="29" t="s">
        <v>41</v>
      </c>
      <c r="F42" s="30">
        <f>+F30+F41</f>
        <v>2608549000</v>
      </c>
      <c r="G42" s="30">
        <f>+G30+G41</f>
        <v>2558627000</v>
      </c>
      <c r="H42" s="30">
        <f>+H30+H41</f>
        <v>2718207000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74</v>
      </c>
      <c r="F48" s="7"/>
      <c r="G48" s="8"/>
      <c r="H48" s="9"/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0"/>
  <sheetViews>
    <sheetView showGridLines="0" topLeftCell="A41" zoomScale="80" zoomScaleNormal="80" workbookViewId="0">
      <selection activeCell="I48" sqref="I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60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135742000</v>
      </c>
      <c r="G5" s="3">
        <v>149656000</v>
      </c>
      <c r="H5" s="3">
        <v>165452000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71929000</v>
      </c>
      <c r="G7" s="4">
        <f>SUM(G8:G19)</f>
        <v>65784000</v>
      </c>
      <c r="H7" s="4">
        <f>SUM(H8:H19)</f>
        <v>68629000</v>
      </c>
    </row>
    <row r="8" spans="5:8" ht="13" x14ac:dyDescent="0.3">
      <c r="E8" s="26" t="s">
        <v>11</v>
      </c>
      <c r="F8" s="11">
        <v>39129000</v>
      </c>
      <c r="G8" s="11">
        <v>40784000</v>
      </c>
      <c r="H8" s="11">
        <v>42509000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32800000</v>
      </c>
      <c r="G11" s="11">
        <v>25000000</v>
      </c>
      <c r="H11" s="11">
        <v>26120000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4470000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1370000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212141000</v>
      </c>
      <c r="G30" s="18">
        <f>+G5+G6+G7+G20</f>
        <v>218540000</v>
      </c>
      <c r="H30" s="18">
        <f>+H5+H6+H7+H20</f>
        <v>237181000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38726000</v>
      </c>
      <c r="G32" s="3">
        <f>SUM(G33:G38)</f>
        <v>103166000</v>
      </c>
      <c r="H32" s="3">
        <f>SUM(H33:H38)</f>
        <v>109418000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236000</v>
      </c>
      <c r="G34" s="11">
        <v>212000</v>
      </c>
      <c r="H34" s="11">
        <v>6118000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38490000</v>
      </c>
      <c r="G37" s="11">
        <v>102954000</v>
      </c>
      <c r="H37" s="11">
        <v>103300000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38726000</v>
      </c>
      <c r="G41" s="30">
        <f>+G32+G39</f>
        <v>103166000</v>
      </c>
      <c r="H41" s="30">
        <f>+H32+H39</f>
        <v>109418000</v>
      </c>
    </row>
    <row r="42" spans="5:8" ht="14" x14ac:dyDescent="0.3">
      <c r="E42" s="29" t="s">
        <v>41</v>
      </c>
      <c r="F42" s="30">
        <f>+F30+F41</f>
        <v>250867000</v>
      </c>
      <c r="G42" s="30">
        <f>+G30+G41</f>
        <v>321706000</v>
      </c>
      <c r="H42" s="30">
        <f>+H30+H41</f>
        <v>346599000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24780000</v>
      </c>
      <c r="G45" s="4">
        <f>SUM(G47+G53+G59+G65+G71+G77+G83+G89+G95+G101+G107+G113)</f>
        <v>25920000</v>
      </c>
      <c r="H45" s="4">
        <f>SUM(H47+H53+H59+H65+H71+H77+H83+H89+H95+H101+H107+H113)</f>
        <v>27112000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24780000</v>
      </c>
      <c r="G47" s="3">
        <f>SUM(G48:G51)</f>
        <v>25920000</v>
      </c>
      <c r="H47" s="3">
        <f>SUM(H48:H51)</f>
        <v>27112000</v>
      </c>
    </row>
    <row r="48" spans="5:8" x14ac:dyDescent="0.25">
      <c r="E48" s="6" t="s">
        <v>74</v>
      </c>
      <c r="F48" s="7">
        <v>24780000</v>
      </c>
      <c r="G48" s="8">
        <v>25920000</v>
      </c>
      <c r="H48" s="9">
        <v>27112000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24780000</v>
      </c>
      <c r="G118" s="18">
        <f>SUM(G45)</f>
        <v>25920000</v>
      </c>
      <c r="H118" s="18">
        <f>SUM(H45)</f>
        <v>27112000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0"/>
  <sheetViews>
    <sheetView showGridLines="0" topLeftCell="A38" zoomScale="80" zoomScaleNormal="80" workbookViewId="0">
      <selection activeCell="H49" sqref="H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61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226374000</v>
      </c>
      <c r="G5" s="3">
        <v>251551000</v>
      </c>
      <c r="H5" s="3">
        <v>273787000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51720000</v>
      </c>
      <c r="G7" s="4">
        <f>SUM(G8:G19)</f>
        <v>124195000</v>
      </c>
      <c r="H7" s="4">
        <f>SUM(H8:H19)</f>
        <v>129687000</v>
      </c>
    </row>
    <row r="8" spans="5:8" ht="13" x14ac:dyDescent="0.3">
      <c r="E8" s="26" t="s">
        <v>11</v>
      </c>
      <c r="F8" s="11">
        <v>51720000</v>
      </c>
      <c r="G8" s="11">
        <v>53986000</v>
      </c>
      <c r="H8" s="11">
        <v>56348000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18000000</v>
      </c>
      <c r="H11" s="11">
        <v>18806000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>
        <v>52209000</v>
      </c>
      <c r="H16" s="11">
        <v>54533000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2735000</v>
      </c>
      <c r="G20" s="3">
        <f>SUM(G21:G29)</f>
        <v>6700000</v>
      </c>
      <c r="H20" s="3">
        <f>SUM(H21:H29)</f>
        <v>1900000</v>
      </c>
    </row>
    <row r="21" spans="5:8" ht="13" x14ac:dyDescent="0.3">
      <c r="E21" s="26" t="s">
        <v>24</v>
      </c>
      <c r="F21" s="19">
        <v>1700000</v>
      </c>
      <c r="G21" s="19">
        <v>1700000</v>
      </c>
      <c r="H21" s="19">
        <v>1900000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1035000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280829000</v>
      </c>
      <c r="G30" s="18">
        <f>+G5+G6+G7+G20</f>
        <v>382446000</v>
      </c>
      <c r="H30" s="18">
        <f>+H5+H6+H7+H20</f>
        <v>405374000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43289000</v>
      </c>
      <c r="G32" s="3">
        <f>SUM(G33:G38)</f>
        <v>73430000</v>
      </c>
      <c r="H32" s="3">
        <f>SUM(H33:H38)</f>
        <v>86009000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12063000</v>
      </c>
      <c r="G34" s="11">
        <v>9899000</v>
      </c>
      <c r="H34" s="11">
        <v>16009000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31226000</v>
      </c>
      <c r="G37" s="11">
        <v>63531000</v>
      </c>
      <c r="H37" s="11">
        <v>70000000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43289000</v>
      </c>
      <c r="G41" s="30">
        <f>+G32+G39</f>
        <v>73430000</v>
      </c>
      <c r="H41" s="30">
        <f>+H32+H39</f>
        <v>86009000</v>
      </c>
    </row>
    <row r="42" spans="5:8" ht="14" x14ac:dyDescent="0.3">
      <c r="E42" s="29" t="s">
        <v>41</v>
      </c>
      <c r="F42" s="30">
        <f>+F30+F41</f>
        <v>324118000</v>
      </c>
      <c r="G42" s="30">
        <f>+G30+G41</f>
        <v>455876000</v>
      </c>
      <c r="H42" s="30">
        <f>+H30+H41</f>
        <v>491383000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98986000</v>
      </c>
      <c r="G45" s="4">
        <f>SUM(G47+G53+G59+G65+G71+G77+G83+G89+G95+G101+G107+G113)</f>
        <v>103539000</v>
      </c>
      <c r="H45" s="4">
        <f>SUM(H47+H53+H59+H65+H71+H77+H83+H89+H95+H101+H107+H113)</f>
        <v>108302000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98986000</v>
      </c>
      <c r="G47" s="3">
        <f>SUM(G48:G51)</f>
        <v>103539000</v>
      </c>
      <c r="H47" s="3">
        <f>SUM(H48:H51)</f>
        <v>108302000</v>
      </c>
    </row>
    <row r="48" spans="5:8" x14ac:dyDescent="0.25">
      <c r="E48" s="6" t="s">
        <v>74</v>
      </c>
      <c r="F48" s="7">
        <v>98986000</v>
      </c>
      <c r="G48" s="8">
        <v>103539000</v>
      </c>
      <c r="H48" s="9">
        <v>108302000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98986000</v>
      </c>
      <c r="G118" s="18">
        <f>SUM(G45)</f>
        <v>103539000</v>
      </c>
      <c r="H118" s="18">
        <f>SUM(H45)</f>
        <v>108302000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0"/>
  <sheetViews>
    <sheetView showGridLines="0" topLeftCell="A37" zoomScale="80" zoomScaleNormal="80" workbookViewId="0">
      <selection activeCell="H50" sqref="H5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62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129614000</v>
      </c>
      <c r="G5" s="3">
        <v>141762000</v>
      </c>
      <c r="H5" s="3">
        <v>150753000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86032000</v>
      </c>
      <c r="G7" s="4">
        <f>SUM(G8:G19)</f>
        <v>93416000</v>
      </c>
      <c r="H7" s="4">
        <f>SUM(H8:H19)</f>
        <v>97468000</v>
      </c>
    </row>
    <row r="8" spans="5:8" ht="13" x14ac:dyDescent="0.3">
      <c r="E8" s="26" t="s">
        <v>11</v>
      </c>
      <c r="F8" s="11">
        <v>30282000</v>
      </c>
      <c r="G8" s="11">
        <v>31508000</v>
      </c>
      <c r="H8" s="11">
        <v>32786000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5000000</v>
      </c>
      <c r="H11" s="11">
        <v>5224000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55750000</v>
      </c>
      <c r="G16" s="11">
        <v>56908000</v>
      </c>
      <c r="H16" s="11">
        <v>59458000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3002000</v>
      </c>
      <c r="G20" s="3">
        <f>SUM(G21:G29)</f>
        <v>1700000</v>
      </c>
      <c r="H20" s="3">
        <f>SUM(H21:H29)</f>
        <v>1838000</v>
      </c>
    </row>
    <row r="21" spans="5:8" ht="13" x14ac:dyDescent="0.3">
      <c r="E21" s="26" t="s">
        <v>24</v>
      </c>
      <c r="F21" s="19">
        <v>1700000</v>
      </c>
      <c r="G21" s="19">
        <v>1700000</v>
      </c>
      <c r="H21" s="19">
        <v>1838000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1302000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218648000</v>
      </c>
      <c r="G30" s="18">
        <f>+G5+G6+G7+G20</f>
        <v>236878000</v>
      </c>
      <c r="H30" s="18">
        <f>+H5+H6+H7+H20</f>
        <v>250059000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11288000</v>
      </c>
      <c r="G32" s="3">
        <f>SUM(G33:G38)</f>
        <v>237000</v>
      </c>
      <c r="H32" s="3">
        <f>SUM(H33:H38)</f>
        <v>6002000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11288000</v>
      </c>
      <c r="G34" s="11">
        <v>237000</v>
      </c>
      <c r="H34" s="11">
        <v>6002000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11288000</v>
      </c>
      <c r="G41" s="30">
        <f>+G32+G39</f>
        <v>237000</v>
      </c>
      <c r="H41" s="30">
        <f>+H32+H39</f>
        <v>6002000</v>
      </c>
    </row>
    <row r="42" spans="5:8" ht="14" x14ac:dyDescent="0.3">
      <c r="E42" s="29" t="s">
        <v>41</v>
      </c>
      <c r="F42" s="30">
        <f>+F30+F41</f>
        <v>229936000</v>
      </c>
      <c r="G42" s="30">
        <f>+G30+G41</f>
        <v>237115000</v>
      </c>
      <c r="H42" s="30">
        <f>+H30+H41</f>
        <v>256061000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67531000</v>
      </c>
      <c r="G45" s="4">
        <f>SUM(G47+G53+G59+G65+G71+G77+G83+G89+G95+G101+G107+G113)</f>
        <v>70596000</v>
      </c>
      <c r="H45" s="4">
        <f>SUM(H47+H53+H59+H65+H71+H77+H83+H89+H95+H101+H107+H113)</f>
        <v>73801000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67531000</v>
      </c>
      <c r="G47" s="3">
        <f>SUM(G48:G51)</f>
        <v>70596000</v>
      </c>
      <c r="H47" s="3">
        <f>SUM(H48:H51)</f>
        <v>73801000</v>
      </c>
    </row>
    <row r="48" spans="5:8" x14ac:dyDescent="0.25">
      <c r="E48" s="6" t="s">
        <v>74</v>
      </c>
      <c r="F48" s="7">
        <v>26593000</v>
      </c>
      <c r="G48" s="8">
        <v>27816000</v>
      </c>
      <c r="H48" s="9">
        <v>29096000</v>
      </c>
    </row>
    <row r="49" spans="5:8" x14ac:dyDescent="0.25">
      <c r="E49" s="6" t="s">
        <v>75</v>
      </c>
      <c r="F49" s="10">
        <v>40938000</v>
      </c>
      <c r="G49" s="11">
        <v>42780000</v>
      </c>
      <c r="H49" s="12">
        <v>44705000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67531000</v>
      </c>
      <c r="G118" s="18">
        <f>SUM(G45)</f>
        <v>70596000</v>
      </c>
      <c r="H118" s="18">
        <f>SUM(H45)</f>
        <v>73801000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0"/>
  <sheetViews>
    <sheetView showGridLines="0" topLeftCell="A32" zoomScale="80" zoomScaleNormal="80" workbookViewId="0">
      <selection activeCell="I49" sqref="I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574110000</v>
      </c>
      <c r="G5" s="3">
        <v>612651000</v>
      </c>
      <c r="H5" s="3">
        <v>620639000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271402000</v>
      </c>
      <c r="G7" s="4">
        <f>SUM(G8:G19)</f>
        <v>263839000</v>
      </c>
      <c r="H7" s="4">
        <f>SUM(H8:H19)</f>
        <v>276080000</v>
      </c>
    </row>
    <row r="8" spans="5:8" ht="13" x14ac:dyDescent="0.3">
      <c r="E8" s="26" t="s">
        <v>11</v>
      </c>
      <c r="F8" s="11">
        <v>196069000</v>
      </c>
      <c r="G8" s="11">
        <v>196946000</v>
      </c>
      <c r="H8" s="11">
        <v>206200000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10000000</v>
      </c>
      <c r="H11" s="11">
        <v>10448000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75333000</v>
      </c>
      <c r="G16" s="11">
        <v>56893000</v>
      </c>
      <c r="H16" s="11">
        <v>59432000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3251000</v>
      </c>
      <c r="G20" s="3">
        <f>SUM(G21:G29)</f>
        <v>3518000</v>
      </c>
      <c r="H20" s="3">
        <f>SUM(H21:H29)</f>
        <v>3518000</v>
      </c>
    </row>
    <row r="21" spans="5:8" ht="13" x14ac:dyDescent="0.3">
      <c r="E21" s="26" t="s">
        <v>24</v>
      </c>
      <c r="F21" s="19">
        <v>2100000</v>
      </c>
      <c r="G21" s="19">
        <v>3518000</v>
      </c>
      <c r="H21" s="19">
        <v>3518000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1151000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848763000</v>
      </c>
      <c r="G30" s="18">
        <f>+G5+G6+G7+G20</f>
        <v>880008000</v>
      </c>
      <c r="H30" s="18">
        <f>+H5+H6+H7+H20</f>
        <v>900237000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116660000</v>
      </c>
      <c r="G32" s="3">
        <f>SUM(G33:G38)</f>
        <v>155141000</v>
      </c>
      <c r="H32" s="3">
        <f>SUM(H33:H38)</f>
        <v>217772000</v>
      </c>
    </row>
    <row r="33" spans="5:8" ht="13" x14ac:dyDescent="0.3">
      <c r="E33" s="26" t="s">
        <v>18</v>
      </c>
      <c r="F33" s="11">
        <v>50000000</v>
      </c>
      <c r="G33" s="11">
        <v>120000000</v>
      </c>
      <c r="H33" s="11">
        <v>180000000</v>
      </c>
    </row>
    <row r="34" spans="5:8" ht="13" x14ac:dyDescent="0.3">
      <c r="E34" s="26" t="s">
        <v>36</v>
      </c>
      <c r="F34" s="11">
        <v>66660000</v>
      </c>
      <c r="G34" s="11">
        <v>35141000</v>
      </c>
      <c r="H34" s="11">
        <v>37772000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116660000</v>
      </c>
      <c r="G41" s="30">
        <f>+G32+G39</f>
        <v>155141000</v>
      </c>
      <c r="H41" s="30">
        <f>+H32+H39</f>
        <v>217772000</v>
      </c>
    </row>
    <row r="42" spans="5:8" ht="14" x14ac:dyDescent="0.3">
      <c r="E42" s="29" t="s">
        <v>41</v>
      </c>
      <c r="F42" s="30">
        <f>+F30+F41</f>
        <v>965423000</v>
      </c>
      <c r="G42" s="30">
        <f>+G30+G41</f>
        <v>1035149000</v>
      </c>
      <c r="H42" s="30">
        <f>+H30+H41</f>
        <v>1118009000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32395000</v>
      </c>
      <c r="G45" s="4">
        <f>SUM(G47+G53+G59+G65+G71+G77+G83+G89+G95+G101+G107+G113)</f>
        <v>33881000</v>
      </c>
      <c r="H45" s="4">
        <f>SUM(H47+H53+H59+H65+H71+H77+H83+H89+H95+H101+H107+H113)</f>
        <v>35435000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32395000</v>
      </c>
      <c r="G47" s="3">
        <f>SUM(G48:G51)</f>
        <v>33881000</v>
      </c>
      <c r="H47" s="3">
        <f>SUM(H48:H51)</f>
        <v>35435000</v>
      </c>
    </row>
    <row r="48" spans="5:8" x14ac:dyDescent="0.25">
      <c r="E48" s="6" t="s">
        <v>74</v>
      </c>
      <c r="F48" s="7">
        <v>28004000</v>
      </c>
      <c r="G48" s="8">
        <v>29292000</v>
      </c>
      <c r="H48" s="9">
        <v>30640000</v>
      </c>
    </row>
    <row r="49" spans="5:8" x14ac:dyDescent="0.25">
      <c r="E49" s="6" t="s">
        <v>75</v>
      </c>
      <c r="F49" s="10">
        <v>4391000</v>
      </c>
      <c r="G49" s="11">
        <v>4589000</v>
      </c>
      <c r="H49" s="12">
        <v>4795000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32395000</v>
      </c>
      <c r="G118" s="18">
        <f>SUM(G45)</f>
        <v>33881000</v>
      </c>
      <c r="H118" s="18">
        <f>SUM(H45)</f>
        <v>35435000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250"/>
  <sheetViews>
    <sheetView showGridLines="0" topLeftCell="A34" zoomScale="80" zoomScaleNormal="80" workbookViewId="0">
      <selection activeCell="H50" sqref="H5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144925000</v>
      </c>
      <c r="G5" s="3">
        <v>155139000</v>
      </c>
      <c r="H5" s="3">
        <v>161806000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53573000</v>
      </c>
      <c r="G7" s="4">
        <f>SUM(G8:G19)</f>
        <v>62541000</v>
      </c>
      <c r="H7" s="4">
        <f>SUM(H8:H19)</f>
        <v>65264000</v>
      </c>
    </row>
    <row r="8" spans="5:8" ht="13" x14ac:dyDescent="0.3">
      <c r="E8" s="26" t="s">
        <v>11</v>
      </c>
      <c r="F8" s="11">
        <v>53573000</v>
      </c>
      <c r="G8" s="11">
        <v>47541000</v>
      </c>
      <c r="H8" s="11">
        <v>49592000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>
        <v>15000000</v>
      </c>
      <c r="H11" s="11">
        <v>15672000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8407000</v>
      </c>
      <c r="G20" s="3">
        <f>SUM(G21:G29)</f>
        <v>2650000</v>
      </c>
      <c r="H20" s="3">
        <f>SUM(H21:H29)</f>
        <v>2700000</v>
      </c>
    </row>
    <row r="21" spans="5:8" ht="13" x14ac:dyDescent="0.3">
      <c r="E21" s="26" t="s">
        <v>24</v>
      </c>
      <c r="F21" s="19">
        <v>2650000</v>
      </c>
      <c r="G21" s="19">
        <v>2650000</v>
      </c>
      <c r="H21" s="19">
        <v>2700000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1757000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4000000</v>
      </c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206905000</v>
      </c>
      <c r="G30" s="18">
        <f>+G5+G6+G7+G20</f>
        <v>220330000</v>
      </c>
      <c r="H30" s="18">
        <f>+H5+H6+H7+H20</f>
        <v>229770000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38490000</v>
      </c>
      <c r="G32" s="3">
        <f>SUM(G33:G38)</f>
        <v>116132000</v>
      </c>
      <c r="H32" s="3">
        <f>SUM(H33:H38)</f>
        <v>108157000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>
        <v>13178000</v>
      </c>
      <c r="H34" s="11">
        <v>4857000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38490000</v>
      </c>
      <c r="G37" s="11">
        <v>102954000</v>
      </c>
      <c r="H37" s="11">
        <v>103300000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38490000</v>
      </c>
      <c r="G41" s="30">
        <f>+G32+G39</f>
        <v>116132000</v>
      </c>
      <c r="H41" s="30">
        <f>+H32+H39</f>
        <v>108157000</v>
      </c>
    </row>
    <row r="42" spans="5:8" ht="14" x14ac:dyDescent="0.3">
      <c r="E42" s="29" t="s">
        <v>41</v>
      </c>
      <c r="F42" s="30">
        <f>+F30+F41</f>
        <v>245395000</v>
      </c>
      <c r="G42" s="30">
        <f>+G30+G41</f>
        <v>336462000</v>
      </c>
      <c r="H42" s="30">
        <f>+H30+H41</f>
        <v>337927000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60771000</v>
      </c>
      <c r="G45" s="4">
        <f>SUM(G47+G53+G59+G65+G71+G77+G83+G89+G95+G101+G107+G113)</f>
        <v>63535000</v>
      </c>
      <c r="H45" s="4">
        <f>SUM(H47+H53+H59+H65+H71+H77+H83+H89+H95+H101+H107+H113)</f>
        <v>66425000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60771000</v>
      </c>
      <c r="G47" s="3">
        <f>SUM(G48:G51)</f>
        <v>63535000</v>
      </c>
      <c r="H47" s="3">
        <f>SUM(H48:H51)</f>
        <v>66425000</v>
      </c>
    </row>
    <row r="48" spans="5:8" x14ac:dyDescent="0.25">
      <c r="E48" s="6" t="s">
        <v>74</v>
      </c>
      <c r="F48" s="7">
        <v>29407000</v>
      </c>
      <c r="G48" s="8">
        <v>30760000</v>
      </c>
      <c r="H48" s="9">
        <v>32175000</v>
      </c>
    </row>
    <row r="49" spans="5:8" x14ac:dyDescent="0.25">
      <c r="E49" s="6" t="s">
        <v>75</v>
      </c>
      <c r="F49" s="10">
        <v>31364000</v>
      </c>
      <c r="G49" s="11">
        <v>32775000</v>
      </c>
      <c r="H49" s="12">
        <v>34250000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60771000</v>
      </c>
      <c r="G118" s="18">
        <f>SUM(G45)</f>
        <v>63535000</v>
      </c>
      <c r="H118" s="18">
        <f>SUM(H45)</f>
        <v>66425000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250"/>
  <sheetViews>
    <sheetView showGridLines="0" topLeftCell="A36" zoomScale="80" zoomScaleNormal="80" workbookViewId="0">
      <selection activeCell="L46" sqref="L46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191533000</v>
      </c>
      <c r="G5" s="3">
        <v>205165000</v>
      </c>
      <c r="H5" s="3">
        <v>200731000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39389000</v>
      </c>
      <c r="G7" s="4">
        <f>SUM(G8:G19)</f>
        <v>41056000</v>
      </c>
      <c r="H7" s="4">
        <f>SUM(H8:H19)</f>
        <v>42795000</v>
      </c>
    </row>
    <row r="8" spans="5:8" ht="13" x14ac:dyDescent="0.3">
      <c r="E8" s="26" t="s">
        <v>11</v>
      </c>
      <c r="F8" s="11">
        <v>39389000</v>
      </c>
      <c r="G8" s="11">
        <v>41056000</v>
      </c>
      <c r="H8" s="11">
        <v>42795000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11412000</v>
      </c>
      <c r="G20" s="3">
        <f>SUM(G21:G29)</f>
        <v>3100000</v>
      </c>
      <c r="H20" s="3">
        <f>SUM(H21:H29)</f>
        <v>3100000</v>
      </c>
    </row>
    <row r="21" spans="5:8" ht="13" x14ac:dyDescent="0.3">
      <c r="E21" s="26" t="s">
        <v>24</v>
      </c>
      <c r="F21" s="19">
        <v>3100000</v>
      </c>
      <c r="G21" s="19">
        <v>3100000</v>
      </c>
      <c r="H21" s="19">
        <v>3100000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2712000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5600000</v>
      </c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242334000</v>
      </c>
      <c r="G30" s="18">
        <f>+G5+G6+G7+G20</f>
        <v>249321000</v>
      </c>
      <c r="H30" s="18">
        <f>+H5+H6+H7+H20</f>
        <v>246626000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29904000</v>
      </c>
      <c r="G32" s="3">
        <f>SUM(G33:G38)</f>
        <v>13494000</v>
      </c>
      <c r="H32" s="3">
        <f>SUM(H33:H38)</f>
        <v>11745000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29904000</v>
      </c>
      <c r="G34" s="11">
        <v>13494000</v>
      </c>
      <c r="H34" s="11">
        <v>11745000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29904000</v>
      </c>
      <c r="G41" s="30">
        <f>+G32+G39</f>
        <v>13494000</v>
      </c>
      <c r="H41" s="30">
        <f>+H32+H39</f>
        <v>11745000</v>
      </c>
    </row>
    <row r="42" spans="5:8" ht="14" x14ac:dyDescent="0.3">
      <c r="E42" s="29" t="s">
        <v>41</v>
      </c>
      <c r="F42" s="30">
        <f>+F30+F41</f>
        <v>272238000</v>
      </c>
      <c r="G42" s="30">
        <f>+G30+G41</f>
        <v>262815000</v>
      </c>
      <c r="H42" s="30">
        <f>+H30+H41</f>
        <v>258371000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18583000</v>
      </c>
      <c r="G45" s="4">
        <f>SUM(G47+G53+G59+G65+G71+G77+G83+G89+G95+G101+G107+G113)</f>
        <v>19438000</v>
      </c>
      <c r="H45" s="4">
        <f>SUM(H47+H53+H59+H65+H71+H77+H83+H89+H95+H101+H107+H113)</f>
        <v>20332000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18583000</v>
      </c>
      <c r="G47" s="3">
        <f>SUM(G48:G51)</f>
        <v>19438000</v>
      </c>
      <c r="H47" s="3">
        <f>SUM(H48:H51)</f>
        <v>20332000</v>
      </c>
    </row>
    <row r="48" spans="5:8" x14ac:dyDescent="0.25">
      <c r="E48" s="6" t="s">
        <v>74</v>
      </c>
      <c r="F48" s="7">
        <v>18583000</v>
      </c>
      <c r="G48" s="8">
        <v>19438000</v>
      </c>
      <c r="H48" s="9">
        <v>20332000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18583000</v>
      </c>
      <c r="G118" s="18">
        <f>SUM(G45)</f>
        <v>19438000</v>
      </c>
      <c r="H118" s="18">
        <f>SUM(H45)</f>
        <v>20332000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250"/>
  <sheetViews>
    <sheetView showGridLines="0" topLeftCell="A38" zoomScale="80" zoomScaleNormal="80" workbookViewId="0">
      <selection activeCell="H50" sqref="H5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358519000</v>
      </c>
      <c r="G5" s="3">
        <v>384758000</v>
      </c>
      <c r="H5" s="3">
        <v>375492000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79756000</v>
      </c>
      <c r="G7" s="4">
        <f>SUM(G8:G19)</f>
        <v>76283000</v>
      </c>
      <c r="H7" s="4">
        <f>SUM(H8:H19)</f>
        <v>79692000</v>
      </c>
    </row>
    <row r="8" spans="5:8" ht="13" x14ac:dyDescent="0.3">
      <c r="E8" s="26" t="s">
        <v>11</v>
      </c>
      <c r="F8" s="11">
        <v>65356000</v>
      </c>
      <c r="G8" s="11">
        <v>68283000</v>
      </c>
      <c r="H8" s="11">
        <v>71334000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14400000</v>
      </c>
      <c r="G11" s="11">
        <v>8000000</v>
      </c>
      <c r="H11" s="11">
        <v>8358000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5226000</v>
      </c>
      <c r="G20" s="3">
        <f>SUM(G21:G29)</f>
        <v>2850000</v>
      </c>
      <c r="H20" s="3">
        <f>SUM(H21:H29)</f>
        <v>2988000</v>
      </c>
    </row>
    <row r="21" spans="5:8" ht="13" x14ac:dyDescent="0.3">
      <c r="E21" s="26" t="s">
        <v>24</v>
      </c>
      <c r="F21" s="19">
        <v>2850000</v>
      </c>
      <c r="G21" s="19">
        <v>2850000</v>
      </c>
      <c r="H21" s="19">
        <v>2988000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2376000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443501000</v>
      </c>
      <c r="G30" s="18">
        <f>+G5+G6+G7+G20</f>
        <v>463891000</v>
      </c>
      <c r="H30" s="18">
        <f>+H5+H6+H7+H20</f>
        <v>458172000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11764000</v>
      </c>
      <c r="G32" s="3">
        <f>SUM(G33:G38)</f>
        <v>14507000</v>
      </c>
      <c r="H32" s="3">
        <f>SUM(H33:H38)</f>
        <v>20352000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11764000</v>
      </c>
      <c r="G34" s="11">
        <v>14507000</v>
      </c>
      <c r="H34" s="11">
        <v>20352000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11764000</v>
      </c>
      <c r="G41" s="30">
        <f>+G32+G39</f>
        <v>14507000</v>
      </c>
      <c r="H41" s="30">
        <f>+H32+H39</f>
        <v>20352000</v>
      </c>
    </row>
    <row r="42" spans="5:8" ht="14" x14ac:dyDescent="0.3">
      <c r="E42" s="29" t="s">
        <v>41</v>
      </c>
      <c r="F42" s="30">
        <f>+F30+F41</f>
        <v>455265000</v>
      </c>
      <c r="G42" s="30">
        <f>+G30+G41</f>
        <v>478398000</v>
      </c>
      <c r="H42" s="30">
        <f>+H30+H41</f>
        <v>478524000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98170000</v>
      </c>
      <c r="G45" s="4">
        <f>SUM(G47+G53+G59+G65+G71+G77+G83+G89+G95+G101+G107+G113)</f>
        <v>102627000</v>
      </c>
      <c r="H45" s="4">
        <f>SUM(H47+H53+H59+H65+H71+H77+H83+H89+H95+H101+H107+H113)</f>
        <v>107286000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98170000</v>
      </c>
      <c r="G47" s="3">
        <f>SUM(G48:G51)</f>
        <v>102627000</v>
      </c>
      <c r="H47" s="3">
        <f>SUM(H48:H51)</f>
        <v>107286000</v>
      </c>
    </row>
    <row r="48" spans="5:8" x14ac:dyDescent="0.25">
      <c r="E48" s="6" t="s">
        <v>74</v>
      </c>
      <c r="F48" s="7">
        <v>39038000</v>
      </c>
      <c r="G48" s="8">
        <v>40834000</v>
      </c>
      <c r="H48" s="9">
        <v>42712000</v>
      </c>
    </row>
    <row r="49" spans="5:8" x14ac:dyDescent="0.25">
      <c r="E49" s="6" t="s">
        <v>75</v>
      </c>
      <c r="F49" s="10">
        <v>59132000</v>
      </c>
      <c r="G49" s="11">
        <v>61793000</v>
      </c>
      <c r="H49" s="12">
        <v>64574000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98170000</v>
      </c>
      <c r="G118" s="18">
        <f>SUM(G45)</f>
        <v>102627000</v>
      </c>
      <c r="H118" s="18">
        <f>SUM(H45)</f>
        <v>107286000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250"/>
  <sheetViews>
    <sheetView showGridLines="0" topLeftCell="A39" zoomScale="80" zoomScaleNormal="80" workbookViewId="0">
      <selection activeCell="I48" sqref="I4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344706000</v>
      </c>
      <c r="G5" s="3">
        <v>366686000</v>
      </c>
      <c r="H5" s="3">
        <v>354762000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97412000</v>
      </c>
      <c r="G7" s="4">
        <f>SUM(G8:G19)</f>
        <v>100411000</v>
      </c>
      <c r="H7" s="4">
        <f>SUM(H8:H19)</f>
        <v>104932000</v>
      </c>
    </row>
    <row r="8" spans="5:8" ht="13" x14ac:dyDescent="0.3">
      <c r="E8" s="26" t="s">
        <v>11</v>
      </c>
      <c r="F8" s="11">
        <v>74062000</v>
      </c>
      <c r="G8" s="11">
        <v>77411000</v>
      </c>
      <c r="H8" s="11">
        <v>80902000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23350000</v>
      </c>
      <c r="G11" s="11">
        <v>23000000</v>
      </c>
      <c r="H11" s="11">
        <v>24030000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3503000</v>
      </c>
      <c r="G20" s="3">
        <f>SUM(G21:G29)</f>
        <v>1720000</v>
      </c>
      <c r="H20" s="3">
        <f>SUM(H21:H29)</f>
        <v>1820000</v>
      </c>
    </row>
    <row r="21" spans="5:8" ht="13" x14ac:dyDescent="0.3">
      <c r="E21" s="26" t="s">
        <v>24</v>
      </c>
      <c r="F21" s="19">
        <v>1720000</v>
      </c>
      <c r="G21" s="19">
        <v>1720000</v>
      </c>
      <c r="H21" s="19">
        <v>1820000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1783000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445621000</v>
      </c>
      <c r="G30" s="18">
        <f>+G5+G6+G7+G20</f>
        <v>468817000</v>
      </c>
      <c r="H30" s="18">
        <f>+H5+H6+H7+H20</f>
        <v>461514000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10529000</v>
      </c>
      <c r="G32" s="3">
        <f>SUM(G33:G38)</f>
        <v>42387000</v>
      </c>
      <c r="H32" s="3">
        <f>SUM(H33:H38)</f>
        <v>20030000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10529000</v>
      </c>
      <c r="G34" s="11">
        <v>42387000</v>
      </c>
      <c r="H34" s="11">
        <v>20030000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10529000</v>
      </c>
      <c r="G41" s="30">
        <f>+G32+G39</f>
        <v>42387000</v>
      </c>
      <c r="H41" s="30">
        <f>+H32+H39</f>
        <v>20030000</v>
      </c>
    </row>
    <row r="42" spans="5:8" ht="14" x14ac:dyDescent="0.3">
      <c r="E42" s="29" t="s">
        <v>41</v>
      </c>
      <c r="F42" s="30">
        <f>+F30+F41</f>
        <v>456150000</v>
      </c>
      <c r="G42" s="30">
        <f>+G30+G41</f>
        <v>511204000</v>
      </c>
      <c r="H42" s="30">
        <f>+H30+H41</f>
        <v>481544000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25315000</v>
      </c>
      <c r="G45" s="4">
        <f>SUM(G47+G53+G59+G65+G71+G77+G83+G89+G95+G101+G107+G113)</f>
        <v>26479000</v>
      </c>
      <c r="H45" s="4">
        <f>SUM(H47+H53+H59+H65+H71+H77+H83+H89+H95+H101+H107+H113)</f>
        <v>27698000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25315000</v>
      </c>
      <c r="G47" s="3">
        <f>SUM(G48:G51)</f>
        <v>26479000</v>
      </c>
      <c r="H47" s="3">
        <f>SUM(H48:H51)</f>
        <v>27698000</v>
      </c>
    </row>
    <row r="48" spans="5:8" x14ac:dyDescent="0.25">
      <c r="E48" s="6" t="s">
        <v>74</v>
      </c>
      <c r="F48" s="7">
        <v>25315000</v>
      </c>
      <c r="G48" s="8">
        <v>26479000</v>
      </c>
      <c r="H48" s="9">
        <v>27698000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25315000</v>
      </c>
      <c r="G118" s="18">
        <f>SUM(G45)</f>
        <v>26479000</v>
      </c>
      <c r="H118" s="18">
        <f>SUM(H45)</f>
        <v>27698000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250"/>
  <sheetViews>
    <sheetView showGridLines="0" topLeftCell="A41" zoomScale="80" zoomScaleNormal="80" workbookViewId="0">
      <selection activeCell="H50" sqref="H5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68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584706000</v>
      </c>
      <c r="G5" s="3">
        <v>635097000</v>
      </c>
      <c r="H5" s="3">
        <v>629085000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153314000</v>
      </c>
      <c r="G7" s="4">
        <f>SUM(G8:G19)</f>
        <v>146845000</v>
      </c>
      <c r="H7" s="4">
        <f>SUM(H8:H19)</f>
        <v>154499000</v>
      </c>
    </row>
    <row r="8" spans="5:8" ht="13" x14ac:dyDescent="0.3">
      <c r="E8" s="26" t="s">
        <v>11</v>
      </c>
      <c r="F8" s="11">
        <v>100961000</v>
      </c>
      <c r="G8" s="11">
        <v>105614000</v>
      </c>
      <c r="H8" s="11">
        <v>110464000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52353000</v>
      </c>
      <c r="G11" s="11">
        <v>40231000</v>
      </c>
      <c r="H11" s="11">
        <v>42035000</v>
      </c>
    </row>
    <row r="12" spans="5:8" ht="13" x14ac:dyDescent="0.3">
      <c r="E12" s="26" t="s">
        <v>15</v>
      </c>
      <c r="F12" s="19"/>
      <c r="G12" s="19">
        <v>1000000</v>
      </c>
      <c r="H12" s="19">
        <v>2000000</v>
      </c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4013000</v>
      </c>
      <c r="G20" s="3">
        <f>SUM(G21:G29)</f>
        <v>2550000</v>
      </c>
      <c r="H20" s="3">
        <f>SUM(H21:H29)</f>
        <v>2600000</v>
      </c>
    </row>
    <row r="21" spans="5:8" ht="13" x14ac:dyDescent="0.3">
      <c r="E21" s="26" t="s">
        <v>24</v>
      </c>
      <c r="F21" s="19">
        <v>2550000</v>
      </c>
      <c r="G21" s="19">
        <v>2550000</v>
      </c>
      <c r="H21" s="19">
        <v>2600000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1463000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742033000</v>
      </c>
      <c r="G30" s="18">
        <f>+G5+G6+G7+G20</f>
        <v>784492000</v>
      </c>
      <c r="H30" s="18">
        <f>+H5+H6+H7+H20</f>
        <v>786184000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18213000</v>
      </c>
      <c r="G32" s="3">
        <f>SUM(G33:G38)</f>
        <v>17799000</v>
      </c>
      <c r="H32" s="3">
        <f>SUM(H33:H38)</f>
        <v>56173000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18113000</v>
      </c>
      <c r="G34" s="11">
        <v>16299000</v>
      </c>
      <c r="H34" s="11">
        <v>56073000</v>
      </c>
    </row>
    <row r="35" spans="5:8" ht="13" x14ac:dyDescent="0.3">
      <c r="E35" s="26" t="s">
        <v>37</v>
      </c>
      <c r="F35" s="11">
        <v>100000</v>
      </c>
      <c r="G35" s="11">
        <v>1500000</v>
      </c>
      <c r="H35" s="11">
        <v>100000</v>
      </c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18213000</v>
      </c>
      <c r="G41" s="30">
        <f>+G32+G39</f>
        <v>17799000</v>
      </c>
      <c r="H41" s="30">
        <f>+H32+H39</f>
        <v>56173000</v>
      </c>
    </row>
    <row r="42" spans="5:8" ht="14" x14ac:dyDescent="0.3">
      <c r="E42" s="29" t="s">
        <v>41</v>
      </c>
      <c r="F42" s="30">
        <f>+F30+F41</f>
        <v>760246000</v>
      </c>
      <c r="G42" s="30">
        <f>+G30+G41</f>
        <v>802291000</v>
      </c>
      <c r="H42" s="30">
        <f>+H30+H41</f>
        <v>842357000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66391000</v>
      </c>
      <c r="G45" s="4">
        <f>SUM(G47+G53+G59+G65+G71+G77+G83+G89+G95+G101+G107+G113)</f>
        <v>69437000</v>
      </c>
      <c r="H45" s="4">
        <f>SUM(H47+H53+H59+H65+H71+H77+H83+H89+H95+H101+H107+H113)</f>
        <v>72623000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66391000</v>
      </c>
      <c r="G47" s="3">
        <f>SUM(G48:G51)</f>
        <v>69437000</v>
      </c>
      <c r="H47" s="3">
        <f>SUM(H48:H51)</f>
        <v>72623000</v>
      </c>
    </row>
    <row r="48" spans="5:8" x14ac:dyDescent="0.25">
      <c r="E48" s="6" t="s">
        <v>74</v>
      </c>
      <c r="F48" s="7">
        <v>58613000</v>
      </c>
      <c r="G48" s="8">
        <v>61309000</v>
      </c>
      <c r="H48" s="9">
        <v>64129000</v>
      </c>
    </row>
    <row r="49" spans="5:8" x14ac:dyDescent="0.25">
      <c r="E49" s="6" t="s">
        <v>75</v>
      </c>
      <c r="F49" s="10">
        <v>7778000</v>
      </c>
      <c r="G49" s="11">
        <v>8128000</v>
      </c>
      <c r="H49" s="12">
        <v>8494000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66391000</v>
      </c>
      <c r="G118" s="18">
        <f>SUM(G45)</f>
        <v>69437000</v>
      </c>
      <c r="H118" s="18">
        <f>SUM(H45)</f>
        <v>72623000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topLeftCell="A32" zoomScale="80" zoomScaleNormal="80" workbookViewId="0">
      <selection activeCell="L124" sqref="L124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43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1385786000</v>
      </c>
      <c r="G5" s="3">
        <v>1494353000</v>
      </c>
      <c r="H5" s="3">
        <v>1602413000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732745000</v>
      </c>
      <c r="G7" s="4">
        <f>SUM(G8:G19)</f>
        <v>732345000</v>
      </c>
      <c r="H7" s="4">
        <f>SUM(H8:H19)</f>
        <v>767179000</v>
      </c>
    </row>
    <row r="8" spans="5:8" ht="13" x14ac:dyDescent="0.3">
      <c r="E8" s="26" t="s">
        <v>11</v>
      </c>
      <c r="F8" s="11">
        <v>621329000</v>
      </c>
      <c r="G8" s="11">
        <v>651216000</v>
      </c>
      <c r="H8" s="11">
        <v>682369000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2416000</v>
      </c>
      <c r="G13" s="19">
        <v>2524000</v>
      </c>
      <c r="H13" s="19">
        <v>2638000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109000000</v>
      </c>
      <c r="G16" s="11">
        <v>78605000</v>
      </c>
      <c r="H16" s="11">
        <v>82172000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13272000</v>
      </c>
      <c r="G20" s="3">
        <f>SUM(G21:G29)</f>
        <v>7000000</v>
      </c>
      <c r="H20" s="3">
        <f>SUM(H21:H29)</f>
        <v>7500000</v>
      </c>
    </row>
    <row r="21" spans="5:8" ht="13" x14ac:dyDescent="0.3">
      <c r="E21" s="26" t="s">
        <v>24</v>
      </c>
      <c r="F21" s="19">
        <v>3000000</v>
      </c>
      <c r="G21" s="19">
        <v>3000000</v>
      </c>
      <c r="H21" s="19">
        <v>3000000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6772000</v>
      </c>
      <c r="G23" s="11"/>
      <c r="H23" s="11"/>
    </row>
    <row r="24" spans="5:8" ht="13" x14ac:dyDescent="0.3">
      <c r="E24" s="26" t="s">
        <v>27</v>
      </c>
      <c r="F24" s="11">
        <v>3500000</v>
      </c>
      <c r="G24" s="11">
        <v>4000000</v>
      </c>
      <c r="H24" s="11">
        <v>4500000</v>
      </c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2131803000</v>
      </c>
      <c r="G30" s="18">
        <f>+G5+G6+G7+G20</f>
        <v>2233698000</v>
      </c>
      <c r="H30" s="18">
        <f>+H5+H6+H7+H20</f>
        <v>2377092000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50000000</v>
      </c>
      <c r="G32" s="3">
        <f>SUM(G33:G38)</f>
        <v>70000000</v>
      </c>
      <c r="H32" s="3">
        <f>SUM(H33:H38)</f>
        <v>50000000</v>
      </c>
    </row>
    <row r="33" spans="5:8" ht="13" x14ac:dyDescent="0.3">
      <c r="E33" s="26" t="s">
        <v>18</v>
      </c>
      <c r="F33" s="11">
        <v>50000000</v>
      </c>
      <c r="G33" s="11">
        <v>70000000</v>
      </c>
      <c r="H33" s="11">
        <v>50000000</v>
      </c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50000000</v>
      </c>
      <c r="G41" s="30">
        <f>+G32+G39</f>
        <v>70000000</v>
      </c>
      <c r="H41" s="30">
        <f>+H32+H39</f>
        <v>50000000</v>
      </c>
    </row>
    <row r="42" spans="5:8" ht="14" x14ac:dyDescent="0.3">
      <c r="E42" s="29" t="s">
        <v>41</v>
      </c>
      <c r="F42" s="30">
        <f>+F30+F41</f>
        <v>2181803000</v>
      </c>
      <c r="G42" s="30">
        <f>+G30+G41</f>
        <v>2303698000</v>
      </c>
      <c r="H42" s="30">
        <f>+H30+H41</f>
        <v>2427092000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74</v>
      </c>
      <c r="F48" s="7"/>
      <c r="G48" s="8"/>
      <c r="H48" s="9"/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topLeftCell="A35" zoomScale="80" zoomScaleNormal="80" workbookViewId="0">
      <selection activeCell="L124" sqref="L124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44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777252000</v>
      </c>
      <c r="G5" s="3">
        <v>820329000</v>
      </c>
      <c r="H5" s="3">
        <v>855085000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438613000</v>
      </c>
      <c r="G7" s="4">
        <f>SUM(G8:G19)</f>
        <v>401754000</v>
      </c>
      <c r="H7" s="4">
        <f>SUM(H8:H19)</f>
        <v>420503000</v>
      </c>
    </row>
    <row r="8" spans="5:8" ht="13" x14ac:dyDescent="0.3">
      <c r="E8" s="26" t="s">
        <v>11</v>
      </c>
      <c r="F8" s="11">
        <v>277987000</v>
      </c>
      <c r="G8" s="11">
        <v>291224000</v>
      </c>
      <c r="H8" s="11">
        <v>305023000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2601000</v>
      </c>
      <c r="G13" s="19">
        <v>2718000</v>
      </c>
      <c r="H13" s="19">
        <v>2839000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>
        <v>158025000</v>
      </c>
      <c r="G16" s="11">
        <v>107812000</v>
      </c>
      <c r="H16" s="11">
        <v>112641000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4303000</v>
      </c>
      <c r="G20" s="3">
        <f>SUM(G21:G29)</f>
        <v>1000000</v>
      </c>
      <c r="H20" s="3">
        <f>SUM(H21:H29)</f>
        <v>1100000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3303000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1220168000</v>
      </c>
      <c r="G30" s="18">
        <f>+G5+G6+G7+G20</f>
        <v>1223083000</v>
      </c>
      <c r="H30" s="18">
        <f>+H5+H6+H7+H20</f>
        <v>1276688000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1220168000</v>
      </c>
      <c r="G42" s="30">
        <f>+G30+G41</f>
        <v>1223083000</v>
      </c>
      <c r="H42" s="30">
        <f>+H30+H41</f>
        <v>1276688000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74</v>
      </c>
      <c r="F48" s="7"/>
      <c r="G48" s="8"/>
      <c r="H48" s="9"/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topLeftCell="A31" zoomScale="80" zoomScaleNormal="80" workbookViewId="0">
      <selection activeCell="L124" sqref="L124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45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150704000</v>
      </c>
      <c r="G5" s="3">
        <v>158206000</v>
      </c>
      <c r="H5" s="3">
        <v>162477000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2290000</v>
      </c>
      <c r="G7" s="4">
        <f>SUM(G8:G19)</f>
        <v>2393000</v>
      </c>
      <c r="H7" s="4">
        <f>SUM(H8:H19)</f>
        <v>2500000</v>
      </c>
    </row>
    <row r="8" spans="5:8" ht="13" x14ac:dyDescent="0.3">
      <c r="E8" s="26" t="s">
        <v>11</v>
      </c>
      <c r="F8" s="11"/>
      <c r="G8" s="11"/>
      <c r="H8" s="11"/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2290000</v>
      </c>
      <c r="G13" s="19">
        <v>2393000</v>
      </c>
      <c r="H13" s="19">
        <v>2500000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1000000</v>
      </c>
      <c r="G20" s="3">
        <f>SUM(G21:G29)</f>
        <v>1000000</v>
      </c>
      <c r="H20" s="3">
        <f>SUM(H21:H29)</f>
        <v>1100000</v>
      </c>
    </row>
    <row r="21" spans="5:8" ht="13" x14ac:dyDescent="0.3">
      <c r="E21" s="26" t="s">
        <v>24</v>
      </c>
      <c r="F21" s="19">
        <v>1000000</v>
      </c>
      <c r="G21" s="19">
        <v>1000000</v>
      </c>
      <c r="H21" s="19">
        <v>1100000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/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153994000</v>
      </c>
      <c r="G30" s="18">
        <f>+G5+G6+G7+G20</f>
        <v>161599000</v>
      </c>
      <c r="H30" s="18">
        <f>+H5+H6+H7+H20</f>
        <v>166077000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0</v>
      </c>
      <c r="G41" s="30">
        <f>+G32+G39</f>
        <v>0</v>
      </c>
      <c r="H41" s="30">
        <f>+H32+H39</f>
        <v>0</v>
      </c>
    </row>
    <row r="42" spans="5:8" ht="14" x14ac:dyDescent="0.3">
      <c r="E42" s="29" t="s">
        <v>41</v>
      </c>
      <c r="F42" s="30">
        <f>+F30+F41</f>
        <v>153994000</v>
      </c>
      <c r="G42" s="30">
        <f>+G30+G41</f>
        <v>161599000</v>
      </c>
      <c r="H42" s="30">
        <f>+H30+H41</f>
        <v>166077000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74</v>
      </c>
      <c r="F48" s="7"/>
      <c r="G48" s="8"/>
      <c r="H48" s="9"/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topLeftCell="A32" zoomScale="80" zoomScaleNormal="80" workbookViewId="0">
      <selection activeCell="L124" sqref="L124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46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1072869000</v>
      </c>
      <c r="G5" s="3">
        <v>1155825000</v>
      </c>
      <c r="H5" s="3">
        <v>1237157000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575943000</v>
      </c>
      <c r="G7" s="4">
        <f>SUM(G8:G19)</f>
        <v>660945000</v>
      </c>
      <c r="H7" s="4">
        <f>SUM(H8:H19)</f>
        <v>692343000</v>
      </c>
    </row>
    <row r="8" spans="5:8" ht="13" x14ac:dyDescent="0.3">
      <c r="E8" s="26" t="s">
        <v>11</v>
      </c>
      <c r="F8" s="11">
        <v>573483000</v>
      </c>
      <c r="G8" s="11">
        <v>601050000</v>
      </c>
      <c r="H8" s="11">
        <v>629785000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/>
      <c r="G11" s="11"/>
      <c r="H11" s="11"/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>
        <v>2460000</v>
      </c>
      <c r="G13" s="19">
        <v>2571000</v>
      </c>
      <c r="H13" s="19">
        <v>2686000</v>
      </c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>
        <v>57324000</v>
      </c>
      <c r="H16" s="11">
        <v>59872000</v>
      </c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18664000</v>
      </c>
      <c r="G20" s="3">
        <f>SUM(G21:G29)</f>
        <v>2400000</v>
      </c>
      <c r="H20" s="3">
        <f>SUM(H21:H29)</f>
        <v>2500000</v>
      </c>
    </row>
    <row r="21" spans="5:8" ht="13" x14ac:dyDescent="0.3">
      <c r="E21" s="26" t="s">
        <v>24</v>
      </c>
      <c r="F21" s="19">
        <v>2400000</v>
      </c>
      <c r="G21" s="19">
        <v>2400000</v>
      </c>
      <c r="H21" s="19">
        <v>2500000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16264000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1667476000</v>
      </c>
      <c r="G30" s="18">
        <f>+G5+G6+G7+G20</f>
        <v>1819170000</v>
      </c>
      <c r="H30" s="18">
        <f>+H5+H6+H7+H20</f>
        <v>1932000000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189425000</v>
      </c>
      <c r="G32" s="3">
        <f>SUM(G33:G38)</f>
        <v>291224000</v>
      </c>
      <c r="H32" s="3">
        <f>SUM(H33:H38)</f>
        <v>260056000</v>
      </c>
    </row>
    <row r="33" spans="5:8" ht="13" x14ac:dyDescent="0.3">
      <c r="E33" s="26" t="s">
        <v>18</v>
      </c>
      <c r="F33" s="11">
        <v>140000000</v>
      </c>
      <c r="G33" s="11">
        <v>224000000</v>
      </c>
      <c r="H33" s="11">
        <v>188292000</v>
      </c>
    </row>
    <row r="34" spans="5:8" ht="13" x14ac:dyDescent="0.3">
      <c r="E34" s="26" t="s">
        <v>36</v>
      </c>
      <c r="F34" s="11"/>
      <c r="G34" s="11"/>
      <c r="H34" s="11"/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>
        <v>49425000</v>
      </c>
      <c r="G37" s="11">
        <v>67224000</v>
      </c>
      <c r="H37" s="11">
        <v>71764000</v>
      </c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189425000</v>
      </c>
      <c r="G41" s="30">
        <f>+G32+G39</f>
        <v>291224000</v>
      </c>
      <c r="H41" s="30">
        <f>+H32+H39</f>
        <v>260056000</v>
      </c>
    </row>
    <row r="42" spans="5:8" ht="14" x14ac:dyDescent="0.3">
      <c r="E42" s="29" t="s">
        <v>41</v>
      </c>
      <c r="F42" s="30">
        <f>+F30+F41</f>
        <v>1856901000</v>
      </c>
      <c r="G42" s="30">
        <f>+G30+G41</f>
        <v>2110394000</v>
      </c>
      <c r="H42" s="30">
        <f>+H30+H41</f>
        <v>2192056000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5:8" x14ac:dyDescent="0.25">
      <c r="E48" s="6" t="s">
        <v>74</v>
      </c>
      <c r="F48" s="7"/>
      <c r="G48" s="8"/>
      <c r="H48" s="9"/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0</v>
      </c>
      <c r="G118" s="18">
        <f>SUM(G45)</f>
        <v>0</v>
      </c>
      <c r="H118" s="18">
        <f>SUM(H45)</f>
        <v>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topLeftCell="A33" zoomScale="80" zoomScaleNormal="80" workbookViewId="0">
      <selection activeCell="I49" sqref="I4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47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376486000</v>
      </c>
      <c r="G5" s="3">
        <v>402450000</v>
      </c>
      <c r="H5" s="3">
        <v>392260000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104549000</v>
      </c>
      <c r="G7" s="4">
        <f>SUM(G8:G19)</f>
        <v>102594000</v>
      </c>
      <c r="H7" s="4">
        <f>SUM(H8:H19)</f>
        <v>107207000</v>
      </c>
    </row>
    <row r="8" spans="5:8" ht="13" x14ac:dyDescent="0.3">
      <c r="E8" s="26" t="s">
        <v>11</v>
      </c>
      <c r="F8" s="11">
        <v>72329000</v>
      </c>
      <c r="G8" s="11">
        <v>75594000</v>
      </c>
      <c r="H8" s="11">
        <v>78997000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32220000</v>
      </c>
      <c r="G11" s="11">
        <v>27000000</v>
      </c>
      <c r="H11" s="11">
        <v>28210000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5551000</v>
      </c>
      <c r="G20" s="3">
        <f>SUM(G21:G29)</f>
        <v>2400000</v>
      </c>
      <c r="H20" s="3">
        <f>SUM(H21:H29)</f>
        <v>2500000</v>
      </c>
    </row>
    <row r="21" spans="5:8" ht="13" x14ac:dyDescent="0.3">
      <c r="E21" s="26" t="s">
        <v>24</v>
      </c>
      <c r="F21" s="19">
        <v>2400000</v>
      </c>
      <c r="G21" s="19">
        <v>2400000</v>
      </c>
      <c r="H21" s="19">
        <v>2500000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3151000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/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486586000</v>
      </c>
      <c r="G30" s="18">
        <f>+G5+G6+G7+G20</f>
        <v>507444000</v>
      </c>
      <c r="H30" s="18">
        <f>+H5+H6+H7+H20</f>
        <v>501967000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14269000</v>
      </c>
      <c r="G32" s="3">
        <f>SUM(G33:G38)</f>
        <v>12888000</v>
      </c>
      <c r="H32" s="3">
        <f>SUM(H33:H38)</f>
        <v>24362000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14269000</v>
      </c>
      <c r="G34" s="11">
        <v>12888000</v>
      </c>
      <c r="H34" s="11">
        <v>24362000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14269000</v>
      </c>
      <c r="G41" s="30">
        <f>+G32+G39</f>
        <v>12888000</v>
      </c>
      <c r="H41" s="30">
        <f>+H32+H39</f>
        <v>24362000</v>
      </c>
    </row>
    <row r="42" spans="5:8" ht="14" x14ac:dyDescent="0.3">
      <c r="E42" s="29" t="s">
        <v>41</v>
      </c>
      <c r="F42" s="30">
        <f>+F30+F41</f>
        <v>500855000</v>
      </c>
      <c r="G42" s="30">
        <f>+G30+G41</f>
        <v>520332000</v>
      </c>
      <c r="H42" s="30">
        <f>+H30+H41</f>
        <v>526329000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85915000</v>
      </c>
      <c r="G45" s="4">
        <f>SUM(G47+G53+G59+G65+G71+G77+G83+G89+G95+G101+G107+G113)</f>
        <v>89828000</v>
      </c>
      <c r="H45" s="4">
        <f>SUM(H47+H53+H59+H65+H71+H77+H83+H89+H95+H101+H107+H113)</f>
        <v>93919000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85915000</v>
      </c>
      <c r="G47" s="3">
        <f>SUM(G48:G51)</f>
        <v>89828000</v>
      </c>
      <c r="H47" s="3">
        <f>SUM(H48:H51)</f>
        <v>93919000</v>
      </c>
    </row>
    <row r="48" spans="5:8" x14ac:dyDescent="0.25">
      <c r="E48" s="6" t="s">
        <v>74</v>
      </c>
      <c r="F48" s="7">
        <v>46407000</v>
      </c>
      <c r="G48" s="8">
        <v>48542000</v>
      </c>
      <c r="H48" s="9">
        <v>50775000</v>
      </c>
    </row>
    <row r="49" spans="5:8" x14ac:dyDescent="0.25">
      <c r="E49" s="6" t="s">
        <v>75</v>
      </c>
      <c r="F49" s="10">
        <v>39508000</v>
      </c>
      <c r="G49" s="11">
        <v>41286000</v>
      </c>
      <c r="H49" s="12">
        <v>43144000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85915000</v>
      </c>
      <c r="G118" s="18">
        <f>SUM(G45)</f>
        <v>89828000</v>
      </c>
      <c r="H118" s="18">
        <f>SUM(H45)</f>
        <v>93919000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topLeftCell="A34" zoomScale="80" zoomScaleNormal="80" workbookViewId="0">
      <selection activeCell="F125" sqref="F12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48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365992000</v>
      </c>
      <c r="G5" s="3">
        <v>391651000</v>
      </c>
      <c r="H5" s="3">
        <v>382699000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79601000</v>
      </c>
      <c r="G7" s="4">
        <f>SUM(G8:G19)</f>
        <v>81093000</v>
      </c>
      <c r="H7" s="4">
        <f>SUM(H8:H19)</f>
        <v>84730000</v>
      </c>
    </row>
    <row r="8" spans="5:8" ht="13" x14ac:dyDescent="0.3">
      <c r="E8" s="26" t="s">
        <v>11</v>
      </c>
      <c r="F8" s="11">
        <v>68605000</v>
      </c>
      <c r="G8" s="11">
        <v>71689000</v>
      </c>
      <c r="H8" s="11">
        <v>74905000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10996000</v>
      </c>
      <c r="G11" s="11">
        <v>9404000</v>
      </c>
      <c r="H11" s="11">
        <v>9825000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8564000</v>
      </c>
      <c r="G20" s="3">
        <f>SUM(G21:G29)</f>
        <v>7000000</v>
      </c>
      <c r="H20" s="3">
        <f>SUM(H21:H29)</f>
        <v>2100000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1564000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>
        <v>5000000</v>
      </c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454157000</v>
      </c>
      <c r="G30" s="18">
        <f>+G5+G6+G7+G20</f>
        <v>479744000</v>
      </c>
      <c r="H30" s="18">
        <f>+H5+H6+H7+H20</f>
        <v>469529000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15980000</v>
      </c>
      <c r="G32" s="3">
        <f>SUM(G33:G38)</f>
        <v>17334000</v>
      </c>
      <c r="H32" s="3">
        <f>SUM(H33:H38)</f>
        <v>10496000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15980000</v>
      </c>
      <c r="G34" s="11">
        <v>17334000</v>
      </c>
      <c r="H34" s="11">
        <v>10496000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15980000</v>
      </c>
      <c r="G41" s="30">
        <f>+G32+G39</f>
        <v>17334000</v>
      </c>
      <c r="H41" s="30">
        <f>+H32+H39</f>
        <v>10496000</v>
      </c>
    </row>
    <row r="42" spans="5:8" ht="14" x14ac:dyDescent="0.3">
      <c r="E42" s="29" t="s">
        <v>41</v>
      </c>
      <c r="F42" s="30">
        <f>+F30+F41</f>
        <v>470137000</v>
      </c>
      <c r="G42" s="30">
        <f>+G30+G41</f>
        <v>497078000</v>
      </c>
      <c r="H42" s="30">
        <f>+H30+H41</f>
        <v>480025000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25524000</v>
      </c>
      <c r="G45" s="4">
        <f>SUM(G47+G53+G59+G65+G71+G77+G83+G89+G95+G101+G107+G113)</f>
        <v>26698000</v>
      </c>
      <c r="H45" s="4">
        <f>SUM(H47+H53+H59+H65+H71+H77+H83+H89+H95+H101+H107+H113)</f>
        <v>27926000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25524000</v>
      </c>
      <c r="G47" s="3">
        <f>SUM(G48:G51)</f>
        <v>26698000</v>
      </c>
      <c r="H47" s="3">
        <f>SUM(H48:H51)</f>
        <v>27926000</v>
      </c>
    </row>
    <row r="48" spans="5:8" x14ac:dyDescent="0.25">
      <c r="E48" s="6" t="s">
        <v>74</v>
      </c>
      <c r="F48" s="7">
        <v>25524000</v>
      </c>
      <c r="G48" s="8">
        <v>26698000</v>
      </c>
      <c r="H48" s="9">
        <v>27926000</v>
      </c>
    </row>
    <row r="49" spans="5:8" x14ac:dyDescent="0.25">
      <c r="E49" s="6" t="s">
        <v>75</v>
      </c>
      <c r="F49" s="10"/>
      <c r="G49" s="11"/>
      <c r="H49" s="12"/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25524000</v>
      </c>
      <c r="G118" s="18">
        <f>SUM(G45)</f>
        <v>26698000</v>
      </c>
      <c r="H118" s="18">
        <f>SUM(H45)</f>
        <v>27926000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topLeftCell="A34" zoomScale="80" zoomScaleNormal="80" workbookViewId="0">
      <selection activeCell="H50" sqref="H5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5:8" ht="14.5" customHeight="1" x14ac:dyDescent="0.35">
      <c r="E1" s="31" t="s">
        <v>0</v>
      </c>
      <c r="F1" s="31"/>
      <c r="G1" s="31"/>
      <c r="H1" s="31"/>
    </row>
    <row r="2" spans="5:8" x14ac:dyDescent="0.25">
      <c r="E2" s="32" t="s">
        <v>1</v>
      </c>
      <c r="F2" s="32"/>
      <c r="G2" s="32"/>
      <c r="H2" s="32"/>
    </row>
    <row r="3" spans="5:8" ht="26" x14ac:dyDescent="0.3">
      <c r="E3" s="22" t="s">
        <v>49</v>
      </c>
      <c r="F3" s="1" t="s">
        <v>3</v>
      </c>
      <c r="G3" s="1" t="s">
        <v>4</v>
      </c>
      <c r="H3" s="1" t="s">
        <v>5</v>
      </c>
    </row>
    <row r="4" spans="5:8" ht="14" x14ac:dyDescent="0.3">
      <c r="E4" s="23" t="s">
        <v>6</v>
      </c>
      <c r="F4" s="24" t="s">
        <v>7</v>
      </c>
      <c r="G4" s="24" t="s">
        <v>7</v>
      </c>
      <c r="H4" s="24" t="s">
        <v>7</v>
      </c>
    </row>
    <row r="5" spans="5:8" ht="13" x14ac:dyDescent="0.3">
      <c r="E5" s="25" t="s">
        <v>8</v>
      </c>
      <c r="F5" s="3">
        <v>521211000</v>
      </c>
      <c r="G5" s="3">
        <v>562130000</v>
      </c>
      <c r="H5" s="3">
        <v>560254000</v>
      </c>
    </row>
    <row r="6" spans="5:8" ht="13" x14ac:dyDescent="0.3">
      <c r="E6" s="25" t="s">
        <v>9</v>
      </c>
      <c r="F6" s="3"/>
      <c r="G6" s="3"/>
      <c r="H6" s="3"/>
    </row>
    <row r="7" spans="5:8" ht="14" x14ac:dyDescent="0.3">
      <c r="E7" s="23" t="s">
        <v>10</v>
      </c>
      <c r="F7" s="4">
        <f>SUM(F8:F19)</f>
        <v>138090000</v>
      </c>
      <c r="G7" s="4">
        <f>SUM(G8:G19)</f>
        <v>130155000</v>
      </c>
      <c r="H7" s="4">
        <f>SUM(H8:H19)</f>
        <v>136148000</v>
      </c>
    </row>
    <row r="8" spans="5:8" ht="13" x14ac:dyDescent="0.3">
      <c r="E8" s="26" t="s">
        <v>11</v>
      </c>
      <c r="F8" s="11">
        <v>112922000</v>
      </c>
      <c r="G8" s="11">
        <v>118155000</v>
      </c>
      <c r="H8" s="11">
        <v>123610000</v>
      </c>
    </row>
    <row r="9" spans="5:8" ht="13" x14ac:dyDescent="0.3">
      <c r="E9" s="26" t="s">
        <v>12</v>
      </c>
      <c r="F9" s="11"/>
      <c r="G9" s="11"/>
      <c r="H9" s="11"/>
    </row>
    <row r="10" spans="5:8" ht="13" x14ac:dyDescent="0.3">
      <c r="E10" s="26" t="s">
        <v>13</v>
      </c>
      <c r="F10" s="19"/>
      <c r="G10" s="19"/>
      <c r="H10" s="19"/>
    </row>
    <row r="11" spans="5:8" ht="13" x14ac:dyDescent="0.3">
      <c r="E11" s="26" t="s">
        <v>14</v>
      </c>
      <c r="F11" s="11">
        <v>25168000</v>
      </c>
      <c r="G11" s="11">
        <v>12000000</v>
      </c>
      <c r="H11" s="11">
        <v>12538000</v>
      </c>
    </row>
    <row r="12" spans="5:8" ht="13" x14ac:dyDescent="0.3">
      <c r="E12" s="26" t="s">
        <v>15</v>
      </c>
      <c r="F12" s="19"/>
      <c r="G12" s="19"/>
      <c r="H12" s="19"/>
    </row>
    <row r="13" spans="5:8" ht="13" x14ac:dyDescent="0.3">
      <c r="E13" s="26" t="s">
        <v>16</v>
      </c>
      <c r="F13" s="19"/>
      <c r="G13" s="19"/>
      <c r="H13" s="19"/>
    </row>
    <row r="14" spans="5:8" ht="13" x14ac:dyDescent="0.3">
      <c r="E14" s="26" t="s">
        <v>17</v>
      </c>
      <c r="F14" s="19"/>
      <c r="G14" s="19"/>
      <c r="H14" s="19"/>
    </row>
    <row r="15" spans="5:8" ht="13" x14ac:dyDescent="0.3">
      <c r="E15" s="26" t="s">
        <v>18</v>
      </c>
      <c r="F15" s="11"/>
      <c r="G15" s="11"/>
      <c r="H15" s="11"/>
    </row>
    <row r="16" spans="5:8" ht="13" x14ac:dyDescent="0.3">
      <c r="E16" s="26" t="s">
        <v>19</v>
      </c>
      <c r="F16" s="11"/>
      <c r="G16" s="11"/>
      <c r="H16" s="11"/>
    </row>
    <row r="17" spans="5:8" ht="13" x14ac:dyDescent="0.3">
      <c r="E17" s="26" t="s">
        <v>20</v>
      </c>
      <c r="F17" s="19"/>
      <c r="G17" s="19"/>
      <c r="H17" s="19"/>
    </row>
    <row r="18" spans="5:8" ht="13" x14ac:dyDescent="0.3">
      <c r="E18" s="26" t="s">
        <v>21</v>
      </c>
      <c r="F18" s="11"/>
      <c r="G18" s="11"/>
      <c r="H18" s="11"/>
    </row>
    <row r="19" spans="5:8" ht="13" x14ac:dyDescent="0.3">
      <c r="E19" s="26" t="s">
        <v>22</v>
      </c>
      <c r="F19" s="11"/>
      <c r="G19" s="11"/>
      <c r="H19" s="11"/>
    </row>
    <row r="20" spans="5:8" ht="14" x14ac:dyDescent="0.3">
      <c r="E20" s="23" t="s">
        <v>23</v>
      </c>
      <c r="F20" s="3">
        <f>SUM(F21:F29)</f>
        <v>12412000</v>
      </c>
      <c r="G20" s="3">
        <f>SUM(G21:G29)</f>
        <v>2000000</v>
      </c>
      <c r="H20" s="3">
        <f>SUM(H21:H29)</f>
        <v>2100000</v>
      </c>
    </row>
    <row r="21" spans="5:8" ht="13" x14ac:dyDescent="0.3">
      <c r="E21" s="26" t="s">
        <v>24</v>
      </c>
      <c r="F21" s="19">
        <v>2000000</v>
      </c>
      <c r="G21" s="19">
        <v>2000000</v>
      </c>
      <c r="H21" s="19">
        <v>2100000</v>
      </c>
    </row>
    <row r="22" spans="5:8" ht="13" x14ac:dyDescent="0.3">
      <c r="E22" s="26" t="s">
        <v>25</v>
      </c>
      <c r="F22" s="27"/>
      <c r="G22" s="27"/>
      <c r="H22" s="27"/>
    </row>
    <row r="23" spans="5:8" ht="13" x14ac:dyDescent="0.3">
      <c r="E23" s="26" t="s">
        <v>26</v>
      </c>
      <c r="F23" s="11">
        <v>5412000</v>
      </c>
      <c r="G23" s="11"/>
      <c r="H23" s="11"/>
    </row>
    <row r="24" spans="5:8" ht="13" x14ac:dyDescent="0.3">
      <c r="E24" s="26" t="s">
        <v>27</v>
      </c>
      <c r="F24" s="11"/>
      <c r="G24" s="11"/>
      <c r="H24" s="11"/>
    </row>
    <row r="25" spans="5:8" ht="13" x14ac:dyDescent="0.3">
      <c r="E25" s="26" t="s">
        <v>28</v>
      </c>
      <c r="F25" s="19"/>
      <c r="G25" s="19"/>
      <c r="H25" s="19"/>
    </row>
    <row r="26" spans="5:8" ht="13" x14ac:dyDescent="0.3">
      <c r="E26" s="26" t="s">
        <v>29</v>
      </c>
      <c r="F26" s="11">
        <v>5000000</v>
      </c>
      <c r="G26" s="11"/>
      <c r="H26" s="11"/>
    </row>
    <row r="27" spans="5:8" ht="13" x14ac:dyDescent="0.3">
      <c r="E27" s="26" t="s">
        <v>30</v>
      </c>
      <c r="F27" s="11"/>
      <c r="G27" s="11"/>
      <c r="H27" s="11"/>
    </row>
    <row r="28" spans="5:8" ht="13" x14ac:dyDescent="0.3">
      <c r="E28" s="26" t="s">
        <v>31</v>
      </c>
      <c r="F28" s="19"/>
      <c r="G28" s="19"/>
      <c r="H28" s="19"/>
    </row>
    <row r="29" spans="5:8" ht="13" x14ac:dyDescent="0.3">
      <c r="E29" s="26" t="s">
        <v>32</v>
      </c>
      <c r="F29" s="11"/>
      <c r="G29" s="11"/>
      <c r="H29" s="11"/>
    </row>
    <row r="30" spans="5:8" ht="14" x14ac:dyDescent="0.3">
      <c r="E30" s="28" t="s">
        <v>33</v>
      </c>
      <c r="F30" s="18">
        <f>+F5+F6+F7+F20</f>
        <v>671713000</v>
      </c>
      <c r="G30" s="18">
        <f>+G5+G6+G7+G20</f>
        <v>694285000</v>
      </c>
      <c r="H30" s="18">
        <f>+H5+H6+H7+H20</f>
        <v>698502000</v>
      </c>
    </row>
    <row r="31" spans="5:8" ht="14" x14ac:dyDescent="0.3">
      <c r="E31" s="23" t="s">
        <v>34</v>
      </c>
      <c r="F31" s="20" t="s">
        <v>7</v>
      </c>
      <c r="G31" s="20" t="s">
        <v>7</v>
      </c>
      <c r="H31" s="20" t="s">
        <v>7</v>
      </c>
    </row>
    <row r="32" spans="5:8" ht="14" x14ac:dyDescent="0.3">
      <c r="E32" s="23" t="s">
        <v>35</v>
      </c>
      <c r="F32" s="3">
        <f>SUM(F33:F38)</f>
        <v>5252000</v>
      </c>
      <c r="G32" s="3">
        <f>SUM(G33:G38)</f>
        <v>8994000</v>
      </c>
      <c r="H32" s="3">
        <f>SUM(H33:H38)</f>
        <v>30393000</v>
      </c>
    </row>
    <row r="33" spans="5:8" ht="13" x14ac:dyDescent="0.3">
      <c r="E33" s="26" t="s">
        <v>18</v>
      </c>
      <c r="F33" s="11"/>
      <c r="G33" s="11"/>
      <c r="H33" s="11"/>
    </row>
    <row r="34" spans="5:8" ht="13" x14ac:dyDescent="0.3">
      <c r="E34" s="26" t="s">
        <v>36</v>
      </c>
      <c r="F34" s="11">
        <v>5252000</v>
      </c>
      <c r="G34" s="11">
        <v>8994000</v>
      </c>
      <c r="H34" s="11">
        <v>30393000</v>
      </c>
    </row>
    <row r="35" spans="5:8" ht="13" x14ac:dyDescent="0.3">
      <c r="E35" s="26" t="s">
        <v>37</v>
      </c>
      <c r="F35" s="11"/>
      <c r="G35" s="11"/>
      <c r="H35" s="11"/>
    </row>
    <row r="36" spans="5:8" ht="13" x14ac:dyDescent="0.3">
      <c r="E36" s="26" t="s">
        <v>38</v>
      </c>
      <c r="F36" s="11"/>
      <c r="G36" s="11"/>
      <c r="H36" s="11"/>
    </row>
    <row r="37" spans="5:8" ht="13" x14ac:dyDescent="0.3">
      <c r="E37" s="26" t="s">
        <v>19</v>
      </c>
      <c r="F37" s="11"/>
      <c r="G37" s="11"/>
      <c r="H37" s="11"/>
    </row>
    <row r="38" spans="5:8" ht="13" x14ac:dyDescent="0.3">
      <c r="E38" s="26" t="s">
        <v>39</v>
      </c>
      <c r="F38" s="11"/>
      <c r="G38" s="11"/>
      <c r="H38" s="11"/>
    </row>
    <row r="39" spans="5:8" ht="14" x14ac:dyDescent="0.3">
      <c r="E39" s="23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5:8" ht="13" x14ac:dyDescent="0.3">
      <c r="E40" s="26" t="s">
        <v>25</v>
      </c>
      <c r="F40" s="19"/>
      <c r="G40" s="19"/>
      <c r="H40" s="19"/>
    </row>
    <row r="41" spans="5:8" ht="14" x14ac:dyDescent="0.3">
      <c r="E41" s="29" t="s">
        <v>40</v>
      </c>
      <c r="F41" s="30">
        <f>+F32+F39</f>
        <v>5252000</v>
      </c>
      <c r="G41" s="30">
        <f>+G32+G39</f>
        <v>8994000</v>
      </c>
      <c r="H41" s="30">
        <f>+H32+H39</f>
        <v>30393000</v>
      </c>
    </row>
    <row r="42" spans="5:8" ht="14" x14ac:dyDescent="0.3">
      <c r="E42" s="29" t="s">
        <v>41</v>
      </c>
      <c r="F42" s="30">
        <f>+F30+F41</f>
        <v>676965000</v>
      </c>
      <c r="G42" s="30">
        <f>+G30+G41</f>
        <v>703279000</v>
      </c>
      <c r="H42" s="30">
        <f>+H30+H41</f>
        <v>728895000</v>
      </c>
    </row>
    <row r="43" spans="5:8" x14ac:dyDescent="0.25">
      <c r="F43" s="21"/>
      <c r="G43" s="21"/>
      <c r="H43" s="21"/>
    </row>
    <row r="44" spans="5:8" ht="13" x14ac:dyDescent="0.25">
      <c r="E44" s="2" t="s">
        <v>69</v>
      </c>
      <c r="F44" s="3"/>
      <c r="G44" s="3"/>
      <c r="H44" s="3"/>
    </row>
    <row r="45" spans="5:8" ht="13" x14ac:dyDescent="0.25">
      <c r="E45" s="2" t="s">
        <v>70</v>
      </c>
      <c r="F45" s="4">
        <f>SUM(F47+F53+F59+F65+F71+F77+F83+F89+F95+F101+F107+F113)</f>
        <v>62837000</v>
      </c>
      <c r="G45" s="4">
        <f>SUM(G47+G53+G59+G65+G71+G77+G83+G89+G95+G101+G107+G113)</f>
        <v>65726000</v>
      </c>
      <c r="H45" s="4">
        <f>SUM(H47+H53+H59+H65+H71+H77+H83+H89+H95+H101+H107+H113)</f>
        <v>68747000</v>
      </c>
    </row>
    <row r="46" spans="5:8" ht="13" x14ac:dyDescent="0.25">
      <c r="E46" s="5" t="s">
        <v>71</v>
      </c>
      <c r="F46" s="3"/>
      <c r="G46" s="3"/>
      <c r="H46" s="3"/>
    </row>
    <row r="47" spans="5:8" ht="13" x14ac:dyDescent="0.25">
      <c r="E47" s="2" t="s">
        <v>73</v>
      </c>
      <c r="F47" s="3">
        <f>SUM(F48:F51)</f>
        <v>62837000</v>
      </c>
      <c r="G47" s="3">
        <f>SUM(G48:G51)</f>
        <v>65726000</v>
      </c>
      <c r="H47" s="3">
        <f>SUM(H48:H51)</f>
        <v>68747000</v>
      </c>
    </row>
    <row r="48" spans="5:8" x14ac:dyDescent="0.25">
      <c r="E48" s="6" t="s">
        <v>74</v>
      </c>
      <c r="F48" s="7">
        <v>60952000</v>
      </c>
      <c r="G48" s="8">
        <v>63756000</v>
      </c>
      <c r="H48" s="9">
        <v>66689000</v>
      </c>
    </row>
    <row r="49" spans="5:8" x14ac:dyDescent="0.25">
      <c r="E49" s="6" t="s">
        <v>75</v>
      </c>
      <c r="F49" s="10">
        <v>1885000</v>
      </c>
      <c r="G49" s="11">
        <v>1970000</v>
      </c>
      <c r="H49" s="12">
        <v>2058000</v>
      </c>
    </row>
    <row r="50" spans="5:8" x14ac:dyDescent="0.25">
      <c r="E50" s="6"/>
      <c r="F50" s="10"/>
      <c r="G50" s="11"/>
      <c r="H50" s="12"/>
    </row>
    <row r="51" spans="5:8" x14ac:dyDescent="0.25">
      <c r="E51" s="6"/>
      <c r="F51" s="13"/>
      <c r="G51" s="14"/>
      <c r="H51" s="15"/>
    </row>
    <row r="52" spans="5:8" x14ac:dyDescent="0.25">
      <c r="F52" s="16"/>
      <c r="G52" s="16"/>
      <c r="H52" s="16"/>
    </row>
    <row r="53" spans="5:8" ht="13" hidden="1" x14ac:dyDescent="0.25"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5:8" hidden="1" x14ac:dyDescent="0.25">
      <c r="E54" s="6"/>
      <c r="F54" s="7"/>
      <c r="G54" s="8"/>
      <c r="H54" s="9"/>
    </row>
    <row r="55" spans="5:8" hidden="1" x14ac:dyDescent="0.25">
      <c r="E55" s="6"/>
      <c r="F55" s="10"/>
      <c r="G55" s="11"/>
      <c r="H55" s="12"/>
    </row>
    <row r="56" spans="5:8" hidden="1" x14ac:dyDescent="0.25">
      <c r="E56" s="6"/>
      <c r="F56" s="10"/>
      <c r="G56" s="11"/>
      <c r="H56" s="12"/>
    </row>
    <row r="57" spans="5:8" hidden="1" x14ac:dyDescent="0.25">
      <c r="E57" s="6"/>
      <c r="F57" s="13"/>
      <c r="G57" s="14"/>
      <c r="H57" s="15"/>
    </row>
    <row r="58" spans="5:8" hidden="1" x14ac:dyDescent="0.25">
      <c r="F58" s="16"/>
      <c r="G58" s="16"/>
      <c r="H58" s="16"/>
    </row>
    <row r="59" spans="5:8" ht="13" hidden="1" x14ac:dyDescent="0.25"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5:8" hidden="1" x14ac:dyDescent="0.25">
      <c r="E60" s="6"/>
      <c r="F60" s="7"/>
      <c r="G60" s="8"/>
      <c r="H60" s="9"/>
    </row>
    <row r="61" spans="5:8" hidden="1" x14ac:dyDescent="0.25">
      <c r="E61" s="6"/>
      <c r="F61" s="10"/>
      <c r="G61" s="11"/>
      <c r="H61" s="12"/>
    </row>
    <row r="62" spans="5:8" hidden="1" x14ac:dyDescent="0.25">
      <c r="E62" s="6"/>
      <c r="F62" s="10"/>
      <c r="G62" s="11"/>
      <c r="H62" s="12"/>
    </row>
    <row r="63" spans="5:8" hidden="1" x14ac:dyDescent="0.25">
      <c r="E63" s="6"/>
      <c r="F63" s="13"/>
      <c r="G63" s="14"/>
      <c r="H63" s="15"/>
    </row>
    <row r="64" spans="5:8" hidden="1" x14ac:dyDescent="0.25">
      <c r="F64" s="16"/>
      <c r="G64" s="16"/>
      <c r="H64" s="16"/>
    </row>
    <row r="65" spans="5:8" ht="13" hidden="1" x14ac:dyDescent="0.25"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5:8" hidden="1" x14ac:dyDescent="0.25">
      <c r="E66" s="6"/>
      <c r="F66" s="7"/>
      <c r="G66" s="8"/>
      <c r="H66" s="9"/>
    </row>
    <row r="67" spans="5:8" hidden="1" x14ac:dyDescent="0.25">
      <c r="E67" s="6"/>
      <c r="F67" s="10"/>
      <c r="G67" s="11"/>
      <c r="H67" s="12"/>
    </row>
    <row r="68" spans="5:8" hidden="1" x14ac:dyDescent="0.25">
      <c r="E68" s="6"/>
      <c r="F68" s="10"/>
      <c r="G68" s="11"/>
      <c r="H68" s="12"/>
    </row>
    <row r="69" spans="5:8" hidden="1" x14ac:dyDescent="0.25">
      <c r="E69" s="6"/>
      <c r="F69" s="13"/>
      <c r="G69" s="14"/>
      <c r="H69" s="15"/>
    </row>
    <row r="70" spans="5:8" hidden="1" x14ac:dyDescent="0.25">
      <c r="F70" s="16"/>
      <c r="G70" s="16"/>
      <c r="H70" s="16"/>
    </row>
    <row r="71" spans="5:8" ht="13" hidden="1" x14ac:dyDescent="0.25"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5:8" hidden="1" x14ac:dyDescent="0.25">
      <c r="E72" s="6"/>
      <c r="F72" s="7"/>
      <c r="G72" s="8"/>
      <c r="H72" s="9"/>
    </row>
    <row r="73" spans="5:8" hidden="1" x14ac:dyDescent="0.25">
      <c r="E73" s="6"/>
      <c r="F73" s="10"/>
      <c r="G73" s="11"/>
      <c r="H73" s="12"/>
    </row>
    <row r="74" spans="5:8" hidden="1" x14ac:dyDescent="0.25">
      <c r="E74" s="6"/>
      <c r="F74" s="10"/>
      <c r="G74" s="11"/>
      <c r="H74" s="12"/>
    </row>
    <row r="75" spans="5:8" hidden="1" x14ac:dyDescent="0.25">
      <c r="E75" s="6"/>
      <c r="F75" s="13"/>
      <c r="G75" s="14"/>
      <c r="H75" s="15"/>
    </row>
    <row r="76" spans="5:8" hidden="1" x14ac:dyDescent="0.25">
      <c r="F76" s="16"/>
      <c r="G76" s="16"/>
      <c r="H76" s="16"/>
    </row>
    <row r="77" spans="5:8" ht="13" hidden="1" x14ac:dyDescent="0.25"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5:8" hidden="1" x14ac:dyDescent="0.25">
      <c r="E78" s="6"/>
      <c r="F78" s="7"/>
      <c r="G78" s="8"/>
      <c r="H78" s="9"/>
    </row>
    <row r="79" spans="5:8" hidden="1" x14ac:dyDescent="0.25">
      <c r="E79" s="6"/>
      <c r="F79" s="10"/>
      <c r="G79" s="11"/>
      <c r="H79" s="12"/>
    </row>
    <row r="80" spans="5:8" hidden="1" x14ac:dyDescent="0.25">
      <c r="E80" s="6"/>
      <c r="F80" s="10"/>
      <c r="G80" s="11"/>
      <c r="H80" s="12"/>
    </row>
    <row r="81" spans="5:8" hidden="1" x14ac:dyDescent="0.25">
      <c r="E81" s="6"/>
      <c r="F81" s="13"/>
      <c r="G81" s="14"/>
      <c r="H81" s="15"/>
    </row>
    <row r="82" spans="5:8" hidden="1" x14ac:dyDescent="0.25">
      <c r="F82" s="16"/>
      <c r="G82" s="16"/>
      <c r="H82" s="16"/>
    </row>
    <row r="83" spans="5:8" ht="13" hidden="1" x14ac:dyDescent="0.25"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5:8" hidden="1" x14ac:dyDescent="0.25">
      <c r="E84" s="6"/>
      <c r="F84" s="7"/>
      <c r="G84" s="8"/>
      <c r="H84" s="9"/>
    </row>
    <row r="85" spans="5:8" hidden="1" x14ac:dyDescent="0.25">
      <c r="E85" s="6"/>
      <c r="F85" s="10"/>
      <c r="G85" s="11"/>
      <c r="H85" s="12"/>
    </row>
    <row r="86" spans="5:8" hidden="1" x14ac:dyDescent="0.25">
      <c r="E86" s="6"/>
      <c r="F86" s="10"/>
      <c r="G86" s="11"/>
      <c r="H86" s="12"/>
    </row>
    <row r="87" spans="5:8" hidden="1" x14ac:dyDescent="0.25">
      <c r="E87" s="6"/>
      <c r="F87" s="13"/>
      <c r="G87" s="14"/>
      <c r="H87" s="15"/>
    </row>
    <row r="88" spans="5:8" hidden="1" x14ac:dyDescent="0.25">
      <c r="F88" s="16"/>
      <c r="G88" s="16"/>
      <c r="H88" s="16"/>
    </row>
    <row r="89" spans="5:8" ht="13" hidden="1" x14ac:dyDescent="0.25"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5:8" hidden="1" x14ac:dyDescent="0.25">
      <c r="E90" s="6"/>
      <c r="F90" s="7"/>
      <c r="G90" s="8"/>
      <c r="H90" s="9"/>
    </row>
    <row r="91" spans="5:8" hidden="1" x14ac:dyDescent="0.25">
      <c r="E91" s="6"/>
      <c r="F91" s="10"/>
      <c r="G91" s="11"/>
      <c r="H91" s="12"/>
    </row>
    <row r="92" spans="5:8" hidden="1" x14ac:dyDescent="0.25">
      <c r="E92" s="6"/>
      <c r="F92" s="10"/>
      <c r="G92" s="11"/>
      <c r="H92" s="12"/>
    </row>
    <row r="93" spans="5:8" hidden="1" x14ac:dyDescent="0.25">
      <c r="E93" s="6"/>
      <c r="F93" s="13"/>
      <c r="G93" s="14"/>
      <c r="H93" s="15"/>
    </row>
    <row r="94" spans="5:8" hidden="1" x14ac:dyDescent="0.25">
      <c r="F94" s="16"/>
      <c r="G94" s="16"/>
      <c r="H94" s="16"/>
    </row>
    <row r="95" spans="5:8" ht="13" hidden="1" x14ac:dyDescent="0.25"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5:8" hidden="1" x14ac:dyDescent="0.25">
      <c r="E96" s="6"/>
      <c r="F96" s="7"/>
      <c r="G96" s="8"/>
      <c r="H96" s="9"/>
    </row>
    <row r="97" spans="5:8" hidden="1" x14ac:dyDescent="0.25">
      <c r="E97" s="6"/>
      <c r="F97" s="10"/>
      <c r="G97" s="11"/>
      <c r="H97" s="12"/>
    </row>
    <row r="98" spans="5:8" hidden="1" x14ac:dyDescent="0.25">
      <c r="E98" s="6"/>
      <c r="F98" s="10"/>
      <c r="G98" s="11"/>
      <c r="H98" s="12"/>
    </row>
    <row r="99" spans="5:8" hidden="1" x14ac:dyDescent="0.25">
      <c r="E99" s="6"/>
      <c r="F99" s="13"/>
      <c r="G99" s="14"/>
      <c r="H99" s="15"/>
    </row>
    <row r="100" spans="5:8" hidden="1" x14ac:dyDescent="0.25">
      <c r="F100" s="16"/>
      <c r="G100" s="16"/>
      <c r="H100" s="16"/>
    </row>
    <row r="101" spans="5:8" ht="13" hidden="1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5:8" hidden="1" x14ac:dyDescent="0.25">
      <c r="E102" s="6"/>
      <c r="F102" s="7"/>
      <c r="G102" s="8"/>
      <c r="H102" s="9"/>
    </row>
    <row r="103" spans="5:8" hidden="1" x14ac:dyDescent="0.25">
      <c r="E103" s="6"/>
      <c r="F103" s="10"/>
      <c r="G103" s="11"/>
      <c r="H103" s="12"/>
    </row>
    <row r="104" spans="5:8" hidden="1" x14ac:dyDescent="0.25">
      <c r="E104" s="6"/>
      <c r="F104" s="10"/>
      <c r="G104" s="11"/>
      <c r="H104" s="12"/>
    </row>
    <row r="105" spans="5:8" hidden="1" x14ac:dyDescent="0.25">
      <c r="E105" s="6"/>
      <c r="F105" s="13"/>
      <c r="G105" s="14"/>
      <c r="H105" s="15"/>
    </row>
    <row r="106" spans="5:8" hidden="1" x14ac:dyDescent="0.25">
      <c r="F106" s="16"/>
      <c r="G106" s="16"/>
      <c r="H106" s="16"/>
    </row>
    <row r="107" spans="5:8" ht="13" hidden="1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5:8" hidden="1" x14ac:dyDescent="0.25">
      <c r="E108" s="6"/>
      <c r="F108" s="7"/>
      <c r="G108" s="8"/>
      <c r="H108" s="9"/>
    </row>
    <row r="109" spans="5:8" hidden="1" x14ac:dyDescent="0.25">
      <c r="E109" s="6"/>
      <c r="F109" s="10"/>
      <c r="G109" s="11"/>
      <c r="H109" s="12"/>
    </row>
    <row r="110" spans="5:8" hidden="1" x14ac:dyDescent="0.25">
      <c r="E110" s="6"/>
      <c r="F110" s="10"/>
      <c r="G110" s="11"/>
      <c r="H110" s="12"/>
    </row>
    <row r="111" spans="5:8" hidden="1" x14ac:dyDescent="0.25">
      <c r="E111" s="6"/>
      <c r="F111" s="13"/>
      <c r="G111" s="14"/>
      <c r="H111" s="15"/>
    </row>
    <row r="112" spans="5:8" hidden="1" x14ac:dyDescent="0.25">
      <c r="F112" s="16"/>
      <c r="G112" s="16"/>
      <c r="H112" s="16"/>
    </row>
    <row r="113" spans="5:8" ht="13" hidden="1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5">
      <c r="E114" s="6"/>
      <c r="F114" s="7"/>
      <c r="G114" s="8"/>
      <c r="H114" s="9"/>
    </row>
    <row r="115" spans="5:8" hidden="1" x14ac:dyDescent="0.25">
      <c r="E115" s="6"/>
      <c r="F115" s="10"/>
      <c r="G115" s="11"/>
      <c r="H115" s="12"/>
    </row>
    <row r="116" spans="5:8" hidden="1" x14ac:dyDescent="0.25">
      <c r="E116" s="6"/>
      <c r="F116" s="10"/>
      <c r="G116" s="11"/>
      <c r="H116" s="12"/>
    </row>
    <row r="117" spans="5:8" hidden="1" x14ac:dyDescent="0.25">
      <c r="E117" s="6"/>
      <c r="F117" s="13"/>
      <c r="G117" s="14"/>
      <c r="H117" s="15"/>
    </row>
    <row r="118" spans="5:8" ht="13" x14ac:dyDescent="0.25">
      <c r="E118" s="17" t="s">
        <v>72</v>
      </c>
      <c r="F118" s="18">
        <f>SUM(F45)</f>
        <v>62837000</v>
      </c>
      <c r="G118" s="18">
        <f>SUM(G45)</f>
        <v>65726000</v>
      </c>
      <c r="H118" s="18">
        <f>SUM(H45)</f>
        <v>68747000</v>
      </c>
    </row>
    <row r="119" spans="5:8" x14ac:dyDescent="0.25">
      <c r="F119" s="21"/>
      <c r="G119" s="21"/>
      <c r="H119" s="21"/>
    </row>
    <row r="120" spans="5:8" x14ac:dyDescent="0.25">
      <c r="F120" s="21"/>
      <c r="G120" s="21"/>
      <c r="H120" s="21"/>
    </row>
    <row r="121" spans="5:8" x14ac:dyDescent="0.25">
      <c r="F121" s="21"/>
      <c r="G121" s="21"/>
      <c r="H121" s="21"/>
    </row>
    <row r="122" spans="5:8" x14ac:dyDescent="0.25">
      <c r="F122" s="21"/>
      <c r="G122" s="21"/>
      <c r="H122" s="21"/>
    </row>
    <row r="123" spans="5:8" x14ac:dyDescent="0.25">
      <c r="F123" s="21"/>
      <c r="G123" s="21"/>
      <c r="H123" s="21"/>
    </row>
    <row r="124" spans="5:8" x14ac:dyDescent="0.25">
      <c r="F124" s="21"/>
      <c r="G124" s="21"/>
      <c r="H124" s="21"/>
    </row>
    <row r="125" spans="5:8" x14ac:dyDescent="0.25">
      <c r="F125" s="21"/>
      <c r="G125" s="21"/>
      <c r="H125" s="21"/>
    </row>
    <row r="126" spans="5:8" x14ac:dyDescent="0.25">
      <c r="F126" s="21"/>
      <c r="G126" s="21"/>
      <c r="H126" s="21"/>
    </row>
    <row r="127" spans="5:8" x14ac:dyDescent="0.25">
      <c r="F127" s="21"/>
      <c r="G127" s="21"/>
      <c r="H127" s="21"/>
    </row>
    <row r="128" spans="5:8" x14ac:dyDescent="0.25">
      <c r="F128" s="21"/>
      <c r="G128" s="21"/>
      <c r="H128" s="21"/>
    </row>
    <row r="129" spans="6:8" x14ac:dyDescent="0.25">
      <c r="F129" s="21"/>
      <c r="G129" s="21"/>
      <c r="H129" s="21"/>
    </row>
    <row r="130" spans="6:8" x14ac:dyDescent="0.25">
      <c r="F130" s="21"/>
      <c r="G130" s="21"/>
      <c r="H130" s="21"/>
    </row>
    <row r="131" spans="6:8" x14ac:dyDescent="0.25">
      <c r="F131" s="21"/>
      <c r="G131" s="21"/>
      <c r="H131" s="21"/>
    </row>
    <row r="132" spans="6:8" x14ac:dyDescent="0.25">
      <c r="F132" s="21"/>
      <c r="G132" s="21"/>
      <c r="H132" s="21"/>
    </row>
    <row r="133" spans="6:8" x14ac:dyDescent="0.25">
      <c r="F133" s="21"/>
      <c r="G133" s="21"/>
      <c r="H133" s="21"/>
    </row>
    <row r="134" spans="6:8" x14ac:dyDescent="0.25">
      <c r="F134" s="21"/>
      <c r="G134" s="21"/>
      <c r="H134" s="21"/>
    </row>
    <row r="135" spans="6:8" x14ac:dyDescent="0.25">
      <c r="F135" s="21"/>
      <c r="G135" s="21"/>
      <c r="H135" s="21"/>
    </row>
    <row r="136" spans="6:8" x14ac:dyDescent="0.25">
      <c r="F136" s="21"/>
      <c r="G136" s="21"/>
      <c r="H136" s="21"/>
    </row>
    <row r="137" spans="6:8" x14ac:dyDescent="0.25">
      <c r="F137" s="21"/>
      <c r="G137" s="21"/>
      <c r="H137" s="21"/>
    </row>
    <row r="138" spans="6:8" x14ac:dyDescent="0.25">
      <c r="F138" s="21"/>
      <c r="G138" s="21"/>
      <c r="H138" s="21"/>
    </row>
    <row r="139" spans="6:8" x14ac:dyDescent="0.25">
      <c r="F139" s="21"/>
      <c r="G139" s="21"/>
      <c r="H139" s="21"/>
    </row>
    <row r="140" spans="6:8" x14ac:dyDescent="0.25">
      <c r="F140" s="21"/>
      <c r="G140" s="21"/>
      <c r="H140" s="21"/>
    </row>
    <row r="141" spans="6:8" x14ac:dyDescent="0.25">
      <c r="F141" s="21"/>
      <c r="G141" s="21"/>
      <c r="H141" s="21"/>
    </row>
    <row r="142" spans="6:8" x14ac:dyDescent="0.25">
      <c r="F142" s="21"/>
      <c r="G142" s="21"/>
      <c r="H142" s="21"/>
    </row>
    <row r="143" spans="6:8" x14ac:dyDescent="0.25">
      <c r="F143" s="21"/>
      <c r="G143" s="21"/>
      <c r="H143" s="21"/>
    </row>
    <row r="144" spans="6:8" x14ac:dyDescent="0.25">
      <c r="F144" s="21"/>
      <c r="G144" s="21"/>
      <c r="H144" s="21"/>
    </row>
    <row r="145" spans="6:8" x14ac:dyDescent="0.25">
      <c r="F145" s="21"/>
      <c r="G145" s="21"/>
      <c r="H145" s="21"/>
    </row>
    <row r="146" spans="6:8" x14ac:dyDescent="0.25">
      <c r="F146" s="21"/>
      <c r="G146" s="21"/>
      <c r="H146" s="21"/>
    </row>
    <row r="147" spans="6:8" x14ac:dyDescent="0.25">
      <c r="F147" s="21"/>
      <c r="G147" s="21"/>
      <c r="H147" s="21"/>
    </row>
    <row r="148" spans="6:8" x14ac:dyDescent="0.25">
      <c r="F148" s="21"/>
      <c r="G148" s="21"/>
      <c r="H148" s="21"/>
    </row>
    <row r="149" spans="6:8" x14ac:dyDescent="0.25">
      <c r="F149" s="21"/>
      <c r="G149" s="21"/>
      <c r="H149" s="21"/>
    </row>
    <row r="150" spans="6:8" x14ac:dyDescent="0.25">
      <c r="F150" s="21"/>
      <c r="G150" s="21"/>
      <c r="H150" s="21"/>
    </row>
    <row r="151" spans="6:8" x14ac:dyDescent="0.25">
      <c r="F151" s="21"/>
      <c r="G151" s="21"/>
      <c r="H151" s="21"/>
    </row>
    <row r="152" spans="6:8" x14ac:dyDescent="0.25">
      <c r="F152" s="21"/>
      <c r="G152" s="21"/>
      <c r="H152" s="21"/>
    </row>
    <row r="153" spans="6:8" x14ac:dyDescent="0.25">
      <c r="F153" s="21"/>
      <c r="G153" s="21"/>
      <c r="H153" s="21"/>
    </row>
    <row r="154" spans="6:8" x14ac:dyDescent="0.25">
      <c r="F154" s="21"/>
      <c r="G154" s="21"/>
      <c r="H154" s="21"/>
    </row>
    <row r="155" spans="6:8" x14ac:dyDescent="0.25">
      <c r="F155" s="21"/>
      <c r="G155" s="21"/>
      <c r="H155" s="21"/>
    </row>
    <row r="156" spans="6:8" x14ac:dyDescent="0.25">
      <c r="F156" s="21"/>
      <c r="G156" s="21"/>
      <c r="H156" s="21"/>
    </row>
    <row r="157" spans="6:8" x14ac:dyDescent="0.25">
      <c r="F157" s="21"/>
      <c r="G157" s="21"/>
      <c r="H157" s="21"/>
    </row>
    <row r="158" spans="6:8" x14ac:dyDescent="0.25">
      <c r="F158" s="21"/>
      <c r="G158" s="21"/>
      <c r="H158" s="21"/>
    </row>
    <row r="159" spans="6:8" x14ac:dyDescent="0.25">
      <c r="F159" s="21"/>
      <c r="G159" s="21"/>
      <c r="H159" s="21"/>
    </row>
    <row r="160" spans="6:8" x14ac:dyDescent="0.25">
      <c r="F160" s="21"/>
      <c r="G160" s="21"/>
      <c r="H160" s="21"/>
    </row>
    <row r="161" spans="6:8" x14ac:dyDescent="0.25">
      <c r="F161" s="21"/>
      <c r="G161" s="21"/>
      <c r="H161" s="21"/>
    </row>
    <row r="162" spans="6:8" x14ac:dyDescent="0.25">
      <c r="F162" s="21"/>
      <c r="G162" s="21"/>
      <c r="H162" s="21"/>
    </row>
    <row r="163" spans="6:8" x14ac:dyDescent="0.25">
      <c r="F163" s="21"/>
      <c r="G163" s="21"/>
      <c r="H163" s="21"/>
    </row>
    <row r="164" spans="6:8" x14ac:dyDescent="0.25">
      <c r="F164" s="21"/>
      <c r="G164" s="21"/>
      <c r="H164" s="21"/>
    </row>
    <row r="165" spans="6:8" x14ac:dyDescent="0.25">
      <c r="F165" s="21"/>
      <c r="G165" s="21"/>
      <c r="H165" s="21"/>
    </row>
    <row r="166" spans="6:8" x14ac:dyDescent="0.25">
      <c r="F166" s="21"/>
      <c r="G166" s="21"/>
      <c r="H166" s="21"/>
    </row>
    <row r="167" spans="6:8" x14ac:dyDescent="0.25">
      <c r="F167" s="21"/>
      <c r="G167" s="21"/>
      <c r="H167" s="21"/>
    </row>
    <row r="168" spans="6:8" x14ac:dyDescent="0.25">
      <c r="F168" s="21"/>
      <c r="G168" s="21"/>
      <c r="H168" s="21"/>
    </row>
    <row r="169" spans="6:8" x14ac:dyDescent="0.25">
      <c r="F169" s="21"/>
      <c r="G169" s="21"/>
      <c r="H169" s="21"/>
    </row>
    <row r="170" spans="6:8" x14ac:dyDescent="0.25">
      <c r="F170" s="21"/>
      <c r="G170" s="21"/>
      <c r="H170" s="21"/>
    </row>
    <row r="171" spans="6:8" x14ac:dyDescent="0.25">
      <c r="F171" s="21"/>
      <c r="G171" s="21"/>
      <c r="H171" s="21"/>
    </row>
    <row r="172" spans="6:8" x14ac:dyDescent="0.25">
      <c r="F172" s="21"/>
      <c r="G172" s="21"/>
      <c r="H172" s="21"/>
    </row>
    <row r="173" spans="6:8" x14ac:dyDescent="0.25">
      <c r="F173" s="21"/>
      <c r="G173" s="21"/>
      <c r="H173" s="21"/>
    </row>
    <row r="174" spans="6:8" x14ac:dyDescent="0.25">
      <c r="F174" s="21"/>
      <c r="G174" s="21"/>
      <c r="H174" s="21"/>
    </row>
    <row r="175" spans="6:8" x14ac:dyDescent="0.25">
      <c r="F175" s="21"/>
      <c r="G175" s="21"/>
      <c r="H175" s="21"/>
    </row>
    <row r="176" spans="6:8" x14ac:dyDescent="0.25">
      <c r="F176" s="21"/>
      <c r="G176" s="21"/>
      <c r="H176" s="21"/>
    </row>
    <row r="177" spans="6:8" x14ac:dyDescent="0.25">
      <c r="F177" s="21"/>
      <c r="G177" s="21"/>
      <c r="H177" s="21"/>
    </row>
    <row r="178" spans="6:8" x14ac:dyDescent="0.25">
      <c r="F178" s="21"/>
      <c r="G178" s="21"/>
      <c r="H178" s="21"/>
    </row>
    <row r="179" spans="6:8" x14ac:dyDescent="0.25">
      <c r="F179" s="21"/>
      <c r="G179" s="21"/>
      <c r="H179" s="21"/>
    </row>
    <row r="180" spans="6:8" x14ac:dyDescent="0.25">
      <c r="F180" s="21"/>
      <c r="G180" s="21"/>
      <c r="H180" s="21"/>
    </row>
    <row r="181" spans="6:8" x14ac:dyDescent="0.25">
      <c r="F181" s="21"/>
      <c r="G181" s="21"/>
      <c r="H181" s="21"/>
    </row>
    <row r="182" spans="6:8" x14ac:dyDescent="0.25">
      <c r="F182" s="21"/>
      <c r="G182" s="21"/>
      <c r="H182" s="21"/>
    </row>
    <row r="183" spans="6:8" x14ac:dyDescent="0.25">
      <c r="F183" s="21"/>
      <c r="G183" s="21"/>
      <c r="H183" s="21"/>
    </row>
    <row r="184" spans="6:8" x14ac:dyDescent="0.25">
      <c r="F184" s="21"/>
      <c r="G184" s="21"/>
      <c r="H184" s="21"/>
    </row>
    <row r="185" spans="6:8" x14ac:dyDescent="0.25">
      <c r="F185" s="21"/>
      <c r="G185" s="21"/>
      <c r="H185" s="21"/>
    </row>
    <row r="186" spans="6:8" x14ac:dyDescent="0.25">
      <c r="F186" s="21"/>
      <c r="G186" s="21"/>
      <c r="H186" s="21"/>
    </row>
    <row r="187" spans="6:8" x14ac:dyDescent="0.25">
      <c r="F187" s="21"/>
      <c r="G187" s="21"/>
      <c r="H187" s="21"/>
    </row>
    <row r="188" spans="6:8" x14ac:dyDescent="0.25">
      <c r="F188" s="21"/>
      <c r="G188" s="21"/>
      <c r="H188" s="21"/>
    </row>
    <row r="189" spans="6:8" x14ac:dyDescent="0.25">
      <c r="F189" s="21"/>
      <c r="G189" s="21"/>
      <c r="H189" s="21"/>
    </row>
    <row r="190" spans="6:8" x14ac:dyDescent="0.25">
      <c r="F190" s="21"/>
      <c r="G190" s="21"/>
      <c r="H190" s="21"/>
    </row>
    <row r="191" spans="6:8" x14ac:dyDescent="0.25">
      <c r="F191" s="21"/>
      <c r="G191" s="21"/>
      <c r="H191" s="21"/>
    </row>
    <row r="192" spans="6:8" x14ac:dyDescent="0.25">
      <c r="F192" s="21"/>
      <c r="G192" s="21"/>
      <c r="H192" s="21"/>
    </row>
    <row r="193" spans="6:8" x14ac:dyDescent="0.25">
      <c r="F193" s="21"/>
      <c r="G193" s="21"/>
      <c r="H193" s="21"/>
    </row>
    <row r="194" spans="6:8" x14ac:dyDescent="0.25">
      <c r="F194" s="21"/>
      <c r="G194" s="21"/>
      <c r="H194" s="21"/>
    </row>
    <row r="195" spans="6:8" x14ac:dyDescent="0.25">
      <c r="F195" s="21"/>
      <c r="G195" s="21"/>
      <c r="H195" s="21"/>
    </row>
    <row r="196" spans="6:8" x14ac:dyDescent="0.25">
      <c r="F196" s="21"/>
      <c r="G196" s="21"/>
      <c r="H196" s="21"/>
    </row>
    <row r="197" spans="6:8" x14ac:dyDescent="0.25">
      <c r="F197" s="21"/>
      <c r="G197" s="21"/>
      <c r="H197" s="21"/>
    </row>
    <row r="198" spans="6:8" x14ac:dyDescent="0.25">
      <c r="F198" s="21"/>
      <c r="G198" s="21"/>
      <c r="H198" s="21"/>
    </row>
    <row r="199" spans="6:8" x14ac:dyDescent="0.25">
      <c r="F199" s="21"/>
      <c r="G199" s="21"/>
      <c r="H199" s="21"/>
    </row>
    <row r="200" spans="6:8" x14ac:dyDescent="0.25">
      <c r="F200" s="21"/>
      <c r="G200" s="21"/>
      <c r="H200" s="21"/>
    </row>
    <row r="201" spans="6:8" x14ac:dyDescent="0.25">
      <c r="F201" s="21"/>
      <c r="G201" s="21"/>
      <c r="H201" s="21"/>
    </row>
    <row r="202" spans="6:8" x14ac:dyDescent="0.25">
      <c r="F202" s="21"/>
      <c r="G202" s="21"/>
      <c r="H202" s="21"/>
    </row>
    <row r="203" spans="6:8" x14ac:dyDescent="0.25">
      <c r="F203" s="21"/>
      <c r="G203" s="21"/>
      <c r="H203" s="21"/>
    </row>
    <row r="204" spans="6:8" x14ac:dyDescent="0.25">
      <c r="F204" s="21"/>
      <c r="G204" s="21"/>
      <c r="H204" s="21"/>
    </row>
    <row r="205" spans="6:8" x14ac:dyDescent="0.25">
      <c r="F205" s="21"/>
      <c r="G205" s="21"/>
      <c r="H205" s="21"/>
    </row>
    <row r="206" spans="6:8" x14ac:dyDescent="0.25">
      <c r="F206" s="21"/>
      <c r="G206" s="21"/>
      <c r="H206" s="21"/>
    </row>
    <row r="207" spans="6:8" x14ac:dyDescent="0.25">
      <c r="F207" s="21"/>
      <c r="G207" s="21"/>
      <c r="H207" s="21"/>
    </row>
    <row r="208" spans="6:8" x14ac:dyDescent="0.25">
      <c r="F208" s="21"/>
      <c r="G208" s="21"/>
      <c r="H208" s="21"/>
    </row>
    <row r="209" spans="6:8" x14ac:dyDescent="0.25">
      <c r="F209" s="21"/>
      <c r="G209" s="21"/>
      <c r="H209" s="21"/>
    </row>
    <row r="210" spans="6:8" x14ac:dyDescent="0.25">
      <c r="F210" s="21"/>
      <c r="G210" s="21"/>
      <c r="H210" s="21"/>
    </row>
    <row r="211" spans="6:8" x14ac:dyDescent="0.25">
      <c r="F211" s="21"/>
      <c r="G211" s="21"/>
      <c r="H211" s="21"/>
    </row>
    <row r="212" spans="6:8" x14ac:dyDescent="0.25">
      <c r="F212" s="21"/>
      <c r="G212" s="21"/>
      <c r="H212" s="21"/>
    </row>
    <row r="213" spans="6:8" x14ac:dyDescent="0.25">
      <c r="F213" s="21"/>
      <c r="G213" s="21"/>
      <c r="H213" s="21"/>
    </row>
    <row r="214" spans="6:8" x14ac:dyDescent="0.25">
      <c r="F214" s="21"/>
      <c r="G214" s="21"/>
      <c r="H214" s="21"/>
    </row>
    <row r="215" spans="6:8" x14ac:dyDescent="0.25">
      <c r="F215" s="21"/>
      <c r="G215" s="21"/>
      <c r="H215" s="21"/>
    </row>
    <row r="216" spans="6:8" x14ac:dyDescent="0.25">
      <c r="F216" s="21"/>
      <c r="G216" s="21"/>
      <c r="H216" s="21"/>
    </row>
    <row r="217" spans="6:8" x14ac:dyDescent="0.25">
      <c r="F217" s="21"/>
      <c r="G217" s="21"/>
      <c r="H217" s="21"/>
    </row>
    <row r="218" spans="6:8" x14ac:dyDescent="0.25">
      <c r="F218" s="21"/>
      <c r="G218" s="21"/>
      <c r="H218" s="21"/>
    </row>
    <row r="219" spans="6:8" x14ac:dyDescent="0.25">
      <c r="F219" s="21"/>
      <c r="G219" s="21"/>
      <c r="H219" s="21"/>
    </row>
    <row r="220" spans="6:8" x14ac:dyDescent="0.25">
      <c r="F220" s="21"/>
      <c r="G220" s="21"/>
      <c r="H220" s="21"/>
    </row>
    <row r="221" spans="6:8" x14ac:dyDescent="0.25">
      <c r="F221" s="21"/>
      <c r="G221" s="21"/>
      <c r="H221" s="21"/>
    </row>
    <row r="222" spans="6:8" x14ac:dyDescent="0.25">
      <c r="F222" s="21"/>
      <c r="G222" s="21"/>
      <c r="H222" s="21"/>
    </row>
    <row r="223" spans="6:8" x14ac:dyDescent="0.25">
      <c r="F223" s="21"/>
      <c r="G223" s="21"/>
      <c r="H223" s="21"/>
    </row>
    <row r="224" spans="6:8" x14ac:dyDescent="0.25">
      <c r="F224" s="21"/>
      <c r="G224" s="21"/>
      <c r="H224" s="21"/>
    </row>
    <row r="225" spans="6:8" x14ac:dyDescent="0.25">
      <c r="F225" s="21"/>
      <c r="G225" s="21"/>
      <c r="H225" s="21"/>
    </row>
    <row r="226" spans="6:8" x14ac:dyDescent="0.25">
      <c r="F226" s="21"/>
      <c r="G226" s="21"/>
      <c r="H226" s="21"/>
    </row>
    <row r="227" spans="6:8" x14ac:dyDescent="0.25">
      <c r="F227" s="21"/>
      <c r="G227" s="21"/>
      <c r="H227" s="21"/>
    </row>
    <row r="228" spans="6:8" x14ac:dyDescent="0.25">
      <c r="F228" s="21"/>
      <c r="G228" s="21"/>
      <c r="H228" s="21"/>
    </row>
    <row r="229" spans="6:8" x14ac:dyDescent="0.25">
      <c r="F229" s="21"/>
      <c r="G229" s="21"/>
      <c r="H229" s="21"/>
    </row>
    <row r="230" spans="6:8" x14ac:dyDescent="0.25">
      <c r="F230" s="21"/>
      <c r="G230" s="21"/>
      <c r="H230" s="21"/>
    </row>
    <row r="231" spans="6:8" x14ac:dyDescent="0.25">
      <c r="F231" s="21"/>
      <c r="G231" s="21"/>
      <c r="H231" s="21"/>
    </row>
    <row r="232" spans="6:8" x14ac:dyDescent="0.25">
      <c r="F232" s="21"/>
      <c r="G232" s="21"/>
      <c r="H232" s="21"/>
    </row>
    <row r="233" spans="6:8" x14ac:dyDescent="0.25">
      <c r="F233" s="21"/>
      <c r="G233" s="21"/>
      <c r="H233" s="21"/>
    </row>
    <row r="234" spans="6:8" x14ac:dyDescent="0.25">
      <c r="F234" s="21"/>
      <c r="G234" s="21"/>
      <c r="H234" s="21"/>
    </row>
    <row r="235" spans="6:8" x14ac:dyDescent="0.25">
      <c r="F235" s="21"/>
      <c r="G235" s="21"/>
      <c r="H235" s="21"/>
    </row>
    <row r="236" spans="6:8" x14ac:dyDescent="0.25">
      <c r="F236" s="21"/>
      <c r="G236" s="21"/>
      <c r="H236" s="21"/>
    </row>
    <row r="237" spans="6:8" x14ac:dyDescent="0.25">
      <c r="F237" s="21"/>
      <c r="G237" s="21"/>
      <c r="H237" s="21"/>
    </row>
    <row r="238" spans="6:8" x14ac:dyDescent="0.25">
      <c r="F238" s="21"/>
      <c r="G238" s="21"/>
      <c r="H238" s="21"/>
    </row>
    <row r="239" spans="6:8" x14ac:dyDescent="0.25">
      <c r="F239" s="21"/>
      <c r="G239" s="21"/>
      <c r="H239" s="21"/>
    </row>
    <row r="240" spans="6:8" x14ac:dyDescent="0.25">
      <c r="F240" s="21"/>
      <c r="G240" s="21"/>
      <c r="H240" s="21"/>
    </row>
    <row r="241" spans="6:8" x14ac:dyDescent="0.25">
      <c r="F241" s="21"/>
      <c r="G241" s="21"/>
      <c r="H241" s="21"/>
    </row>
    <row r="242" spans="6:8" x14ac:dyDescent="0.25">
      <c r="F242" s="21"/>
      <c r="G242" s="21"/>
      <c r="H242" s="21"/>
    </row>
    <row r="243" spans="6:8" x14ac:dyDescent="0.25">
      <c r="F243" s="21"/>
      <c r="G243" s="21"/>
      <c r="H243" s="21"/>
    </row>
    <row r="244" spans="6:8" x14ac:dyDescent="0.25">
      <c r="F244" s="21"/>
      <c r="G244" s="21"/>
      <c r="H244" s="21"/>
    </row>
    <row r="245" spans="6:8" x14ac:dyDescent="0.25">
      <c r="F245" s="21"/>
      <c r="G245" s="21"/>
      <c r="H245" s="21"/>
    </row>
    <row r="246" spans="6:8" x14ac:dyDescent="0.25">
      <c r="F246" s="21"/>
      <c r="G246" s="21"/>
      <c r="H246" s="21"/>
    </row>
    <row r="247" spans="6:8" x14ac:dyDescent="0.25">
      <c r="F247" s="21"/>
      <c r="G247" s="21"/>
      <c r="H247" s="21"/>
    </row>
    <row r="248" spans="6:8" x14ac:dyDescent="0.25">
      <c r="F248" s="21"/>
      <c r="G248" s="21"/>
      <c r="H248" s="21"/>
    </row>
    <row r="249" spans="6:8" x14ac:dyDescent="0.25">
      <c r="F249" s="21"/>
      <c r="G249" s="21"/>
      <c r="H249" s="21"/>
    </row>
    <row r="250" spans="6:8" x14ac:dyDescent="0.25">
      <c r="F250" s="21"/>
      <c r="G250" s="21"/>
      <c r="H250" s="21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Summary</vt:lpstr>
      <vt:lpstr>DC33</vt:lpstr>
      <vt:lpstr>DC34</vt:lpstr>
      <vt:lpstr>DC35</vt:lpstr>
      <vt:lpstr>DC36</vt:lpstr>
      <vt:lpstr>DC47</vt:lpstr>
      <vt:lpstr>LIM331</vt:lpstr>
      <vt:lpstr>LIM332</vt:lpstr>
      <vt:lpstr>LIM333</vt:lpstr>
      <vt:lpstr>LIM334</vt:lpstr>
      <vt:lpstr>LIM335</vt:lpstr>
      <vt:lpstr>LIM341</vt:lpstr>
      <vt:lpstr>LIM343</vt:lpstr>
      <vt:lpstr>LIM344</vt:lpstr>
      <vt:lpstr>LIM345</vt:lpstr>
      <vt:lpstr>LIM351</vt:lpstr>
      <vt:lpstr>LIM353</vt:lpstr>
      <vt:lpstr>LIM354</vt:lpstr>
      <vt:lpstr>LIM355</vt:lpstr>
      <vt:lpstr>LIM361</vt:lpstr>
      <vt:lpstr>LIM362</vt:lpstr>
      <vt:lpstr>LIM366</vt:lpstr>
      <vt:lpstr>LIM367</vt:lpstr>
      <vt:lpstr>LIM368</vt:lpstr>
      <vt:lpstr>LIM471</vt:lpstr>
      <vt:lpstr>LIM472</vt:lpstr>
      <vt:lpstr>LIM473</vt:lpstr>
      <vt:lpstr>LIM476</vt:lpstr>
      <vt:lpstr>'DC33'!Print_Area</vt:lpstr>
      <vt:lpstr>'DC34'!Print_Area</vt:lpstr>
      <vt:lpstr>'DC35'!Print_Area</vt:lpstr>
      <vt:lpstr>'DC36'!Print_Area</vt:lpstr>
      <vt:lpstr>'DC47'!Print_Area</vt:lpstr>
      <vt:lpstr>'LIM331'!Print_Area</vt:lpstr>
      <vt:lpstr>'LIM332'!Print_Area</vt:lpstr>
      <vt:lpstr>'LIM333'!Print_Area</vt:lpstr>
      <vt:lpstr>'LIM334'!Print_Area</vt:lpstr>
      <vt:lpstr>'LIM335'!Print_Area</vt:lpstr>
      <vt:lpstr>'LIM341'!Print_Area</vt:lpstr>
      <vt:lpstr>'LIM343'!Print_Area</vt:lpstr>
      <vt:lpstr>'LIM344'!Print_Area</vt:lpstr>
      <vt:lpstr>'LIM345'!Print_Area</vt:lpstr>
      <vt:lpstr>'LIM351'!Print_Area</vt:lpstr>
      <vt:lpstr>'LIM353'!Print_Area</vt:lpstr>
      <vt:lpstr>'LIM354'!Print_Area</vt:lpstr>
      <vt:lpstr>'LIM355'!Print_Area</vt:lpstr>
      <vt:lpstr>'LIM361'!Print_Area</vt:lpstr>
      <vt:lpstr>'LIM362'!Print_Area</vt:lpstr>
      <vt:lpstr>'LIM366'!Print_Area</vt:lpstr>
      <vt:lpstr>'LIM367'!Print_Area</vt:lpstr>
      <vt:lpstr>'LIM368'!Print_Area</vt:lpstr>
      <vt:lpstr>'LIM471'!Print_Area</vt:lpstr>
      <vt:lpstr>'LIM472'!Print_Area</vt:lpstr>
      <vt:lpstr>'LIM473'!Print_Area</vt:lpstr>
      <vt:lpstr>'LIM476'!Print_Area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Pretty Mavhungu</dc:creator>
  <cp:lastModifiedBy>Pretty Langa</cp:lastModifiedBy>
  <dcterms:created xsi:type="dcterms:W3CDTF">2023-04-13T10:08:46Z</dcterms:created>
  <dcterms:modified xsi:type="dcterms:W3CDTF">2023-04-28T05:03:00Z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2023-04-13T10:09:37Z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2e276606-8391-4a59-b46a-506acc194394</vt:lpwstr>
  </property>
  <property fmtid="{D5CDD505-2E9C-101B-9397-08002B2CF9AE}" pid="8" name="MSIP_Label_93c4247e-447d-4732-af29-2e529a4288f1_ContentBits">
    <vt:lpwstr>0</vt:lpwstr>
  </property>
</Properties>
</file>